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330" windowWidth="9465" windowHeight="9750" tabRatio="851"/>
  </bookViews>
  <sheets>
    <sheet name="Table 1" sheetId="32" r:id="rId1"/>
    <sheet name="Table 2" sheetId="34" r:id="rId2"/>
    <sheet name="Table 3" sheetId="35" r:id="rId3"/>
    <sheet name="Table 4" sheetId="1" r:id="rId4"/>
    <sheet name="Table 5" sheetId="29" r:id="rId5"/>
    <sheet name="Table 6" sheetId="31" r:id="rId6"/>
    <sheet name="Table 7" sheetId="30" r:id="rId7"/>
    <sheet name="Chart 1" sheetId="2" r:id="rId8"/>
    <sheet name="Chart 2" sheetId="3" r:id="rId9"/>
    <sheet name="Chart 3" sheetId="4" r:id="rId10"/>
    <sheet name="Chart 4" sheetId="5" r:id="rId11"/>
    <sheet name="Chart 5" sheetId="6" r:id="rId12"/>
    <sheet name="Chart 6" sheetId="7" r:id="rId13"/>
    <sheet name="Chart 7" sheetId="8" r:id="rId14"/>
    <sheet name="Chart 8" sheetId="9" r:id="rId15"/>
    <sheet name="Chart 9" sheetId="10" r:id="rId16"/>
    <sheet name="Chart 10" sheetId="12" r:id="rId17"/>
    <sheet name="Chart 11" sheetId="13" r:id="rId18"/>
    <sheet name="Chart 12" sheetId="14" r:id="rId19"/>
    <sheet name="Chart 13" sheetId="15" r:id="rId20"/>
    <sheet name="Chart 14" sheetId="16" r:id="rId21"/>
    <sheet name="Chart 15" sheetId="17" r:id="rId22"/>
    <sheet name="Chart 16" sheetId="18" r:id="rId23"/>
    <sheet name="Chart 17" sheetId="19" r:id="rId24"/>
    <sheet name="Chart 18" sheetId="20" r:id="rId25"/>
    <sheet name="Chart 19" sheetId="22" r:id="rId26"/>
    <sheet name="Chart 20" sheetId="21" r:id="rId27"/>
    <sheet name="Chart 21" sheetId="11" r:id="rId28"/>
    <sheet name="Chart 22" sheetId="23" r:id="rId29"/>
    <sheet name="Chart 23" sheetId="24" r:id="rId30"/>
    <sheet name="Chart 24" sheetId="25" r:id="rId31"/>
    <sheet name="Chart 25" sheetId="26" r:id="rId32"/>
    <sheet name="Chart 26" sheetId="33" r:id="rId33"/>
    <sheet name="Chart 27" sheetId="27" r:id="rId34"/>
    <sheet name="Chart 28" sheetId="28" r:id="rId35"/>
  </sheets>
  <calcPr calcId="125725"/>
</workbook>
</file>

<file path=xl/calcChain.xml><?xml version="1.0" encoding="utf-8"?>
<calcChain xmlns="http://schemas.openxmlformats.org/spreadsheetml/2006/main">
  <c r="B136" i="35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01"/>
  <c r="C16"/>
  <c r="C17"/>
  <c r="P136"/>
  <c r="P138"/>
  <c r="P139" s="1"/>
  <c r="P140" s="1"/>
  <c r="P141" s="1"/>
  <c r="K139"/>
  <c r="K140" s="1"/>
  <c r="K141" s="1"/>
  <c r="O134"/>
  <c r="J134"/>
  <c r="O133"/>
  <c r="J133"/>
  <c r="O132"/>
  <c r="J132"/>
  <c r="O131"/>
  <c r="J131"/>
  <c r="O130"/>
  <c r="J130"/>
  <c r="O129"/>
  <c r="J129"/>
  <c r="O128"/>
  <c r="J128"/>
  <c r="O127"/>
  <c r="J127"/>
  <c r="O126"/>
  <c r="J126"/>
  <c r="O125"/>
  <c r="J125"/>
  <c r="O124"/>
  <c r="J124"/>
  <c r="O123"/>
  <c r="J123"/>
  <c r="O122"/>
  <c r="J122"/>
  <c r="O121"/>
  <c r="J121"/>
  <c r="O120"/>
  <c r="J120"/>
  <c r="O119"/>
  <c r="J119"/>
  <c r="O118"/>
  <c r="J118"/>
  <c r="O117"/>
  <c r="J117"/>
  <c r="O116"/>
  <c r="J116"/>
  <c r="O115"/>
  <c r="J115"/>
  <c r="O114"/>
  <c r="J114"/>
  <c r="O113"/>
  <c r="J113"/>
  <c r="O112"/>
  <c r="J112"/>
  <c r="O111"/>
  <c r="J111"/>
  <c r="O110"/>
  <c r="J110"/>
  <c r="O109"/>
  <c r="J109"/>
  <c r="O108"/>
  <c r="J108"/>
  <c r="O107"/>
  <c r="J107"/>
  <c r="O106"/>
  <c r="J106"/>
  <c r="O105"/>
  <c r="J105"/>
  <c r="O104"/>
  <c r="J104"/>
  <c r="O103"/>
  <c r="J103"/>
  <c r="O102"/>
  <c r="J102"/>
  <c r="O101"/>
  <c r="J101"/>
  <c r="C44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43"/>
  <c r="C42"/>
  <c r="C41"/>
  <c r="C40"/>
  <c r="C39"/>
  <c r="C38"/>
  <c r="C37"/>
  <c r="C36"/>
  <c r="C35"/>
  <c r="C34"/>
  <c r="D34" s="1"/>
  <c r="G33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A33"/>
  <c r="E33" s="1"/>
  <c r="K136" l="1"/>
  <c r="K106" s="1"/>
  <c r="P105"/>
  <c r="P115"/>
  <c r="P119"/>
  <c r="P123"/>
  <c r="P127"/>
  <c r="P131"/>
  <c r="P133"/>
  <c r="J136"/>
  <c r="A34"/>
  <c r="E34" s="1"/>
  <c r="K103"/>
  <c r="K111"/>
  <c r="K119"/>
  <c r="K127"/>
  <c r="K133"/>
  <c r="K116"/>
  <c r="P102"/>
  <c r="P104"/>
  <c r="P107"/>
  <c r="P110"/>
  <c r="P112"/>
  <c r="P114"/>
  <c r="P117"/>
  <c r="P120"/>
  <c r="P122"/>
  <c r="P125"/>
  <c r="P128"/>
  <c r="P130"/>
  <c r="P109"/>
  <c r="P132"/>
  <c r="P134"/>
  <c r="P103"/>
  <c r="P106"/>
  <c r="P108"/>
  <c r="P111"/>
  <c r="P113"/>
  <c r="P116"/>
  <c r="P118"/>
  <c r="P121"/>
  <c r="P124"/>
  <c r="P126"/>
  <c r="P129"/>
  <c r="D35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K132"/>
  <c r="K126"/>
  <c r="K130"/>
  <c r="C18"/>
  <c r="O136"/>
  <c r="P101"/>
  <c r="A35" l="1"/>
  <c r="A36" s="1"/>
  <c r="B36" s="1"/>
  <c r="K122"/>
  <c r="K118"/>
  <c r="K128"/>
  <c r="K112"/>
  <c r="K104"/>
  <c r="K125"/>
  <c r="K117"/>
  <c r="K109"/>
  <c r="K101"/>
  <c r="K114"/>
  <c r="K131"/>
  <c r="K124"/>
  <c r="K110"/>
  <c r="K102"/>
  <c r="K123"/>
  <c r="K115"/>
  <c r="K107"/>
  <c r="K134"/>
  <c r="K120"/>
  <c r="K108"/>
  <c r="K129"/>
  <c r="K121"/>
  <c r="K113"/>
  <c r="K105"/>
  <c r="B33"/>
  <c r="F33" s="1"/>
  <c r="B34"/>
  <c r="F34" s="1"/>
  <c r="H34" s="1"/>
  <c r="E36" l="1"/>
  <c r="B35"/>
  <c r="A37"/>
  <c r="E37" s="1"/>
  <c r="E35"/>
  <c r="F36"/>
  <c r="H36" s="1"/>
  <c r="H33"/>
  <c r="B37"/>
  <c r="A38" l="1"/>
  <c r="A39" s="1"/>
  <c r="F35"/>
  <c r="H35" s="1"/>
  <c r="F37"/>
  <c r="H37" s="1"/>
  <c r="E38" l="1"/>
  <c r="B38"/>
  <c r="A40"/>
  <c r="B39"/>
  <c r="E39"/>
  <c r="F38" l="1"/>
  <c r="H38" s="1"/>
  <c r="F39"/>
  <c r="E40"/>
  <c r="A41"/>
  <c r="B40"/>
  <c r="H39" l="1"/>
  <c r="F40"/>
  <c r="H40" s="1"/>
  <c r="B41"/>
  <c r="E41"/>
  <c r="A42"/>
  <c r="B42" l="1"/>
  <c r="E42"/>
  <c r="A43"/>
  <c r="F41"/>
  <c r="H41" s="1"/>
  <c r="A44" l="1"/>
  <c r="B43"/>
  <c r="E43"/>
  <c r="F42"/>
  <c r="H42" s="1"/>
  <c r="F43" l="1"/>
  <c r="H43" s="1"/>
  <c r="E44"/>
  <c r="A45"/>
  <c r="B44"/>
  <c r="F44" l="1"/>
  <c r="H44" s="1"/>
  <c r="B45"/>
  <c r="E45"/>
  <c r="A46"/>
  <c r="F45" l="1"/>
  <c r="H45" s="1"/>
  <c r="E46"/>
  <c r="A47"/>
  <c r="B46"/>
  <c r="F46" l="1"/>
  <c r="H46" s="1"/>
  <c r="B47"/>
  <c r="E47"/>
  <c r="A48"/>
  <c r="E48" l="1"/>
  <c r="A49"/>
  <c r="B48"/>
  <c r="F47"/>
  <c r="H47" s="1"/>
  <c r="F48" l="1"/>
  <c r="H48" s="1"/>
  <c r="B49"/>
  <c r="E49"/>
  <c r="A50"/>
  <c r="F49" l="1"/>
  <c r="H49" s="1"/>
  <c r="E50"/>
  <c r="A51"/>
  <c r="B50"/>
  <c r="F50" l="1"/>
  <c r="H50" s="1"/>
  <c r="B51"/>
  <c r="E51"/>
  <c r="A52"/>
  <c r="F51" l="1"/>
  <c r="H51" s="1"/>
  <c r="E52"/>
  <c r="A53"/>
  <c r="B52"/>
  <c r="F52" l="1"/>
  <c r="H52" s="1"/>
  <c r="B53"/>
  <c r="E53"/>
  <c r="A54"/>
  <c r="F53" l="1"/>
  <c r="H53" s="1"/>
  <c r="E54"/>
  <c r="A55"/>
  <c r="B54"/>
  <c r="F54" l="1"/>
  <c r="H54" s="1"/>
  <c r="B55"/>
  <c r="E55"/>
  <c r="A56"/>
  <c r="E56" l="1"/>
  <c r="A57"/>
  <c r="B56"/>
  <c r="F55"/>
  <c r="H55" s="1"/>
  <c r="F56" l="1"/>
  <c r="H56" s="1"/>
  <c r="B57"/>
  <c r="E57"/>
  <c r="A58"/>
  <c r="E58" l="1"/>
  <c r="A59"/>
  <c r="B58"/>
  <c r="F57"/>
  <c r="H57" s="1"/>
  <c r="F58" l="1"/>
  <c r="H58" s="1"/>
  <c r="B59"/>
  <c r="E59"/>
  <c r="A60"/>
  <c r="F59" l="1"/>
  <c r="H59" s="1"/>
  <c r="E60"/>
  <c r="A61"/>
  <c r="B60"/>
  <c r="F60" l="1"/>
  <c r="H60" s="1"/>
  <c r="A62"/>
  <c r="E61"/>
  <c r="B61"/>
  <c r="AA138" i="34"/>
  <c r="Y138"/>
  <c r="T138"/>
  <c r="F20"/>
  <c r="Y150"/>
  <c r="Y145"/>
  <c r="Y140"/>
  <c r="Y146"/>
  <c r="Y147" s="1"/>
  <c r="Y148" s="1"/>
  <c r="F17"/>
  <c r="C42"/>
  <c r="C43"/>
  <c r="C44"/>
  <c r="C45"/>
  <c r="C46"/>
  <c r="C41"/>
  <c r="C37"/>
  <c r="C38"/>
  <c r="C39"/>
  <c r="C40"/>
  <c r="C36"/>
  <c r="F61" i="35" l="1"/>
  <c r="H61" s="1"/>
  <c r="A63"/>
  <c r="E62"/>
  <c r="B62"/>
  <c r="AA104" i="34"/>
  <c r="AA105"/>
  <c r="AA106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1"/>
  <c r="AA132"/>
  <c r="AA133"/>
  <c r="AA134"/>
  <c r="AA135"/>
  <c r="AA136"/>
  <c r="AA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B139" s="1"/>
  <c r="K140"/>
  <c r="K141"/>
  <c r="B141" s="1"/>
  <c r="K142"/>
  <c r="K143"/>
  <c r="K144"/>
  <c r="K145"/>
  <c r="B145" s="1"/>
  <c r="K146"/>
  <c r="K147"/>
  <c r="B147" s="1"/>
  <c r="K148"/>
  <c r="K149"/>
  <c r="K150"/>
  <c r="K151"/>
  <c r="K152"/>
  <c r="K153"/>
  <c r="B153" s="1"/>
  <c r="K154"/>
  <c r="K155"/>
  <c r="B155" s="1"/>
  <c r="K156"/>
  <c r="K157"/>
  <c r="K158"/>
  <c r="K159"/>
  <c r="K160"/>
  <c r="K161"/>
  <c r="B161" s="1"/>
  <c r="K162"/>
  <c r="K163"/>
  <c r="B163" s="1"/>
  <c r="K164"/>
  <c r="K165"/>
  <c r="K166"/>
  <c r="K167"/>
  <c r="K103"/>
  <c r="K174"/>
  <c r="K173"/>
  <c r="J167"/>
  <c r="B167" s="1"/>
  <c r="B166"/>
  <c r="J166"/>
  <c r="J165"/>
  <c r="B165"/>
  <c r="J164"/>
  <c r="B164"/>
  <c r="J163"/>
  <c r="J162"/>
  <c r="B162" s="1"/>
  <c r="J161"/>
  <c r="B160"/>
  <c r="J160"/>
  <c r="J159"/>
  <c r="B159" s="1"/>
  <c r="B158"/>
  <c r="J158"/>
  <c r="J157"/>
  <c r="B157"/>
  <c r="J156"/>
  <c r="B156"/>
  <c r="J155"/>
  <c r="J154"/>
  <c r="B154" s="1"/>
  <c r="J153"/>
  <c r="B152"/>
  <c r="J152"/>
  <c r="J151"/>
  <c r="B151" s="1"/>
  <c r="B150"/>
  <c r="J150"/>
  <c r="J149"/>
  <c r="B149"/>
  <c r="J148"/>
  <c r="B148"/>
  <c r="J147"/>
  <c r="J146"/>
  <c r="B146" s="1"/>
  <c r="J145"/>
  <c r="B144"/>
  <c r="J144"/>
  <c r="J143"/>
  <c r="B143" s="1"/>
  <c r="J142"/>
  <c r="B142" s="1"/>
  <c r="Y141"/>
  <c r="Y142" s="1"/>
  <c r="Y143" s="1"/>
  <c r="T141"/>
  <c r="T142" s="1"/>
  <c r="T143" s="1"/>
  <c r="J141"/>
  <c r="J140"/>
  <c r="B140" s="1"/>
  <c r="J139"/>
  <c r="AC138"/>
  <c r="B138"/>
  <c r="J138"/>
  <c r="J137"/>
  <c r="B137" s="1"/>
  <c r="X136"/>
  <c r="S136"/>
  <c r="B136"/>
  <c r="J136"/>
  <c r="X135"/>
  <c r="S135"/>
  <c r="J135"/>
  <c r="X134"/>
  <c r="AC134" s="1"/>
  <c r="B199" s="1"/>
  <c r="S134"/>
  <c r="B134"/>
  <c r="J134"/>
  <c r="X133"/>
  <c r="S133"/>
  <c r="J133"/>
  <c r="B133" s="1"/>
  <c r="X132"/>
  <c r="S132"/>
  <c r="B132"/>
  <c r="J132"/>
  <c r="X131"/>
  <c r="S131"/>
  <c r="J131"/>
  <c r="X130"/>
  <c r="AC130" s="1"/>
  <c r="B195" s="1"/>
  <c r="S130"/>
  <c r="B130"/>
  <c r="J130"/>
  <c r="X129"/>
  <c r="S129"/>
  <c r="J129"/>
  <c r="B129" s="1"/>
  <c r="X128"/>
  <c r="AC128" s="1"/>
  <c r="B193" s="1"/>
  <c r="S128"/>
  <c r="B128"/>
  <c r="J128"/>
  <c r="X127"/>
  <c r="S127"/>
  <c r="J127"/>
  <c r="X126"/>
  <c r="AC126" s="1"/>
  <c r="B191" s="1"/>
  <c r="S126"/>
  <c r="B126"/>
  <c r="J126"/>
  <c r="X125"/>
  <c r="S125"/>
  <c r="J125"/>
  <c r="B125" s="1"/>
  <c r="X124"/>
  <c r="S124"/>
  <c r="B124"/>
  <c r="J124"/>
  <c r="X123"/>
  <c r="S123"/>
  <c r="J123"/>
  <c r="X122"/>
  <c r="AC122" s="1"/>
  <c r="B187" s="1"/>
  <c r="S122"/>
  <c r="B122"/>
  <c r="J122"/>
  <c r="X121"/>
  <c r="S121"/>
  <c r="J121"/>
  <c r="B121" s="1"/>
  <c r="X120"/>
  <c r="AC120" s="1"/>
  <c r="B185" s="1"/>
  <c r="S120"/>
  <c r="B120"/>
  <c r="J120"/>
  <c r="X119"/>
  <c r="S119"/>
  <c r="J119"/>
  <c r="X118"/>
  <c r="AC118" s="1"/>
  <c r="B183" s="1"/>
  <c r="S118"/>
  <c r="B118"/>
  <c r="J118"/>
  <c r="X117"/>
  <c r="S117"/>
  <c r="J117"/>
  <c r="B117" s="1"/>
  <c r="X116"/>
  <c r="S116"/>
  <c r="B116"/>
  <c r="J116"/>
  <c r="X115"/>
  <c r="S115"/>
  <c r="J115"/>
  <c r="X114"/>
  <c r="AC114" s="1"/>
  <c r="B179" s="1"/>
  <c r="S114"/>
  <c r="B114"/>
  <c r="J114"/>
  <c r="X113"/>
  <c r="S113"/>
  <c r="J113"/>
  <c r="B113" s="1"/>
  <c r="X112"/>
  <c r="AC112" s="1"/>
  <c r="B177" s="1"/>
  <c r="S112"/>
  <c r="B112"/>
  <c r="J112"/>
  <c r="X111"/>
  <c r="S111"/>
  <c r="J111"/>
  <c r="X110"/>
  <c r="AC110" s="1"/>
  <c r="B175" s="1"/>
  <c r="S110"/>
  <c r="B110"/>
  <c r="J110"/>
  <c r="X109"/>
  <c r="S109"/>
  <c r="J109"/>
  <c r="B109" s="1"/>
  <c r="X108"/>
  <c r="S108"/>
  <c r="B108"/>
  <c r="J108"/>
  <c r="X107"/>
  <c r="S107"/>
  <c r="J107"/>
  <c r="X106"/>
  <c r="AC106"/>
  <c r="B171" s="1"/>
  <c r="S106"/>
  <c r="J106"/>
  <c r="B106" s="1"/>
  <c r="X105"/>
  <c r="S105"/>
  <c r="J105"/>
  <c r="X104"/>
  <c r="AC104"/>
  <c r="B169" s="1"/>
  <c r="S104"/>
  <c r="J104"/>
  <c r="B104" s="1"/>
  <c r="X103"/>
  <c r="X138" s="1"/>
  <c r="S103"/>
  <c r="J103"/>
  <c r="B103" s="1"/>
  <c r="C48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47"/>
  <c r="D36"/>
  <c r="D37" s="1"/>
  <c r="D38" s="1"/>
  <c r="D39" s="1"/>
  <c r="D40" s="1"/>
  <c r="D41" s="1"/>
  <c r="D42" s="1"/>
  <c r="D43" s="1"/>
  <c r="D44" s="1"/>
  <c r="D45" s="1"/>
  <c r="D46" s="1"/>
  <c r="D47" s="1"/>
  <c r="G35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A35"/>
  <c r="F62" i="35" l="1"/>
  <c r="H62" s="1"/>
  <c r="A64"/>
  <c r="E63"/>
  <c r="B63"/>
  <c r="AC108" i="34"/>
  <c r="B173" s="1"/>
  <c r="AC113"/>
  <c r="B178" s="1"/>
  <c r="AC121"/>
  <c r="B186" s="1"/>
  <c r="D48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D64" s="1"/>
  <c r="D65" s="1"/>
  <c r="D66" s="1"/>
  <c r="D67" s="1"/>
  <c r="D68" s="1"/>
  <c r="D69" s="1"/>
  <c r="D70" s="1"/>
  <c r="D71" s="1"/>
  <c r="D72" s="1"/>
  <c r="D73" s="1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E35"/>
  <c r="AC136"/>
  <c r="B201" s="1"/>
  <c r="AC109"/>
  <c r="B174" s="1"/>
  <c r="AC117"/>
  <c r="B182" s="1"/>
  <c r="AC125"/>
  <c r="B190" s="1"/>
  <c r="AC133"/>
  <c r="B198" s="1"/>
  <c r="AC105"/>
  <c r="B170" s="1"/>
  <c r="AC116"/>
  <c r="B181" s="1"/>
  <c r="AC124"/>
  <c r="B189" s="1"/>
  <c r="AC132"/>
  <c r="B197" s="1"/>
  <c r="AC129"/>
  <c r="B194" s="1"/>
  <c r="AC111"/>
  <c r="B176" s="1"/>
  <c r="AC119"/>
  <c r="B184" s="1"/>
  <c r="AC127"/>
  <c r="B192" s="1"/>
  <c r="AC135"/>
  <c r="B200" s="1"/>
  <c r="AC107"/>
  <c r="B172" s="1"/>
  <c r="AC115"/>
  <c r="B180" s="1"/>
  <c r="AC123"/>
  <c r="B188" s="1"/>
  <c r="AC131"/>
  <c r="B196" s="1"/>
  <c r="B111"/>
  <c r="B119"/>
  <c r="B127"/>
  <c r="B135"/>
  <c r="B105"/>
  <c r="B107"/>
  <c r="B115"/>
  <c r="B123"/>
  <c r="B131"/>
  <c r="AC103"/>
  <c r="B168" s="1"/>
  <c r="B35" s="1"/>
  <c r="S138"/>
  <c r="A36"/>
  <c r="F63" i="35" l="1"/>
  <c r="H63" s="1"/>
  <c r="A65"/>
  <c r="E64"/>
  <c r="B64"/>
  <c r="F64" s="1"/>
  <c r="H64" s="1"/>
  <c r="F35" i="34"/>
  <c r="H35" s="1"/>
  <c r="B36"/>
  <c r="E36"/>
  <c r="A37"/>
  <c r="A66" i="35" l="1"/>
  <c r="E65"/>
  <c r="B65"/>
  <c r="F65" s="1"/>
  <c r="H65" s="1"/>
  <c r="F36" i="34"/>
  <c r="B37"/>
  <c r="E37"/>
  <c r="A38"/>
  <c r="A67" i="35" l="1"/>
  <c r="E66"/>
  <c r="B66"/>
  <c r="H36" i="34"/>
  <c r="B38"/>
  <c r="E38"/>
  <c r="A39"/>
  <c r="F37"/>
  <c r="F66" i="35" l="1"/>
  <c r="H66" s="1"/>
  <c r="A68"/>
  <c r="E67"/>
  <c r="B67"/>
  <c r="B39" i="34"/>
  <c r="E39"/>
  <c r="F38"/>
  <c r="H38" s="1"/>
  <c r="H37"/>
  <c r="A40"/>
  <c r="F67" i="35" l="1"/>
  <c r="H67" s="1"/>
  <c r="A69"/>
  <c r="E68"/>
  <c r="B68"/>
  <c r="F39" i="34"/>
  <c r="H39" s="1"/>
  <c r="B40"/>
  <c r="E40"/>
  <c r="A41"/>
  <c r="F68" i="35" l="1"/>
  <c r="H68" s="1"/>
  <c r="A70"/>
  <c r="E69"/>
  <c r="B69"/>
  <c r="B41" i="34"/>
  <c r="E41"/>
  <c r="F40"/>
  <c r="H40" s="1"/>
  <c r="A42"/>
  <c r="F69" i="35" l="1"/>
  <c r="H69" s="1"/>
  <c r="A71"/>
  <c r="E70"/>
  <c r="B70"/>
  <c r="B42" i="34"/>
  <c r="E42"/>
  <c r="F41"/>
  <c r="H41" s="1"/>
  <c r="A43"/>
  <c r="F70" i="35" l="1"/>
  <c r="H70" s="1"/>
  <c r="A72"/>
  <c r="E71"/>
  <c r="B71"/>
  <c r="B43" i="34"/>
  <c r="E43"/>
  <c r="F42"/>
  <c r="H42" s="1"/>
  <c r="A44"/>
  <c r="F71" i="35" l="1"/>
  <c r="H71" s="1"/>
  <c r="A73"/>
  <c r="E72"/>
  <c r="B72"/>
  <c r="B44" i="34"/>
  <c r="E44"/>
  <c r="A45"/>
  <c r="F43"/>
  <c r="H43" s="1"/>
  <c r="F72" i="35" l="1"/>
  <c r="H72" s="1"/>
  <c r="A74"/>
  <c r="E73"/>
  <c r="B73"/>
  <c r="B45" i="34"/>
  <c r="E45"/>
  <c r="F44"/>
  <c r="H44" s="1"/>
  <c r="A46"/>
  <c r="F73" i="35" l="1"/>
  <c r="H73" s="1"/>
  <c r="A75"/>
  <c r="E74"/>
  <c r="B74"/>
  <c r="B46" i="34"/>
  <c r="E46"/>
  <c r="A47"/>
  <c r="F45"/>
  <c r="H45" s="1"/>
  <c r="F74" i="35" l="1"/>
  <c r="H74" s="1"/>
  <c r="A76"/>
  <c r="E75"/>
  <c r="B75"/>
  <c r="F75" s="1"/>
  <c r="H75" s="1"/>
  <c r="B47" i="34"/>
  <c r="E47"/>
  <c r="A48"/>
  <c r="F46"/>
  <c r="H46" s="1"/>
  <c r="A77" i="35" l="1"/>
  <c r="E76"/>
  <c r="B76"/>
  <c r="F76" s="1"/>
  <c r="H76" s="1"/>
  <c r="B48" i="34"/>
  <c r="E48"/>
  <c r="F47"/>
  <c r="H47" s="1"/>
  <c r="A49"/>
  <c r="A78" i="35" l="1"/>
  <c r="E77"/>
  <c r="B77"/>
  <c r="F48" i="34"/>
  <c r="H48" s="1"/>
  <c r="B49"/>
  <c r="E49"/>
  <c r="A50"/>
  <c r="F77" i="35" l="1"/>
  <c r="H77" s="1"/>
  <c r="A79"/>
  <c r="E78"/>
  <c r="B78"/>
  <c r="B50" i="34"/>
  <c r="E50"/>
  <c r="F49"/>
  <c r="H49" s="1"/>
  <c r="A51"/>
  <c r="F78" i="35" l="1"/>
  <c r="H78" s="1"/>
  <c r="A80"/>
  <c r="E79"/>
  <c r="B79"/>
  <c r="F79" s="1"/>
  <c r="H79" s="1"/>
  <c r="F50" i="34"/>
  <c r="H50" s="1"/>
  <c r="B51"/>
  <c r="E51"/>
  <c r="A52"/>
  <c r="A81" i="35" l="1"/>
  <c r="E80"/>
  <c r="B80"/>
  <c r="B52" i="34"/>
  <c r="E52"/>
  <c r="F51"/>
  <c r="H51" s="1"/>
  <c r="A53"/>
  <c r="F80" i="35" l="1"/>
  <c r="H80" s="1"/>
  <c r="A82"/>
  <c r="E81"/>
  <c r="B81"/>
  <c r="F52" i="34"/>
  <c r="H52" s="1"/>
  <c r="B53"/>
  <c r="E53"/>
  <c r="A54"/>
  <c r="F81" i="35" l="1"/>
  <c r="H81" s="1"/>
  <c r="A83"/>
  <c r="E82"/>
  <c r="B82"/>
  <c r="B54" i="34"/>
  <c r="E54"/>
  <c r="F53"/>
  <c r="H53" s="1"/>
  <c r="A55"/>
  <c r="F82" i="35" l="1"/>
  <c r="H82" s="1"/>
  <c r="A84"/>
  <c r="E83"/>
  <c r="B83"/>
  <c r="F83" s="1"/>
  <c r="H83" s="1"/>
  <c r="F54" i="34"/>
  <c r="H54" s="1"/>
  <c r="B55"/>
  <c r="E55"/>
  <c r="A56"/>
  <c r="A85" i="35" l="1"/>
  <c r="E84"/>
  <c r="B84"/>
  <c r="B56" i="34"/>
  <c r="E56"/>
  <c r="F55"/>
  <c r="H55" s="1"/>
  <c r="A57"/>
  <c r="F84" i="35" l="1"/>
  <c r="H84" s="1"/>
  <c r="A86"/>
  <c r="E85"/>
  <c r="B85"/>
  <c r="F85" s="1"/>
  <c r="H85" s="1"/>
  <c r="F56" i="34"/>
  <c r="H56" s="1"/>
  <c r="B57"/>
  <c r="E57"/>
  <c r="A58"/>
  <c r="A87" i="35" l="1"/>
  <c r="E86"/>
  <c r="B86"/>
  <c r="F86" s="1"/>
  <c r="H86" s="1"/>
  <c r="B58" i="34"/>
  <c r="E58"/>
  <c r="F57"/>
  <c r="H57" s="1"/>
  <c r="A59"/>
  <c r="A88" i="35" l="1"/>
  <c r="E87"/>
  <c r="B87"/>
  <c r="F87" s="1"/>
  <c r="H87" s="1"/>
  <c r="F58" i="34"/>
  <c r="H58" s="1"/>
  <c r="B59"/>
  <c r="E59"/>
  <c r="A60"/>
  <c r="A89" i="35" l="1"/>
  <c r="E88"/>
  <c r="B88"/>
  <c r="B60" i="34"/>
  <c r="E60"/>
  <c r="F59"/>
  <c r="H59" s="1"/>
  <c r="A61"/>
  <c r="F88" i="35" l="1"/>
  <c r="H88" s="1"/>
  <c r="A90"/>
  <c r="E89"/>
  <c r="B89"/>
  <c r="F60" i="34"/>
  <c r="H60" s="1"/>
  <c r="B61"/>
  <c r="E61"/>
  <c r="A62"/>
  <c r="F89" i="35" l="1"/>
  <c r="H89" s="1"/>
  <c r="E90"/>
  <c r="B90"/>
  <c r="A91"/>
  <c r="B62" i="34"/>
  <c r="E62"/>
  <c r="F61"/>
  <c r="H61" s="1"/>
  <c r="A63"/>
  <c r="F90" i="35" l="1"/>
  <c r="H90" s="1"/>
  <c r="B91"/>
  <c r="E91"/>
  <c r="A92"/>
  <c r="F62" i="34"/>
  <c r="H62" s="1"/>
  <c r="B63"/>
  <c r="E63"/>
  <c r="A64"/>
  <c r="F91" i="35" l="1"/>
  <c r="H91" s="1"/>
  <c r="B92"/>
  <c r="E92"/>
  <c r="A93"/>
  <c r="B64" i="34"/>
  <c r="E64"/>
  <c r="F63"/>
  <c r="H63" s="1"/>
  <c r="A65"/>
  <c r="F92" i="35" l="1"/>
  <c r="H92" s="1"/>
  <c r="B93"/>
  <c r="E93"/>
  <c r="F64" i="34"/>
  <c r="H64" s="1"/>
  <c r="B65"/>
  <c r="E65"/>
  <c r="A66"/>
  <c r="F93" i="35" l="1"/>
  <c r="H93" s="1"/>
  <c r="H95" s="1"/>
  <c r="B66" i="34"/>
  <c r="E66"/>
  <c r="F65"/>
  <c r="H65" s="1"/>
  <c r="A67"/>
  <c r="F95" i="35" l="1"/>
  <c r="F4" s="1"/>
  <c r="F5"/>
  <c r="A21"/>
  <c r="F66" i="34"/>
  <c r="H66" s="1"/>
  <c r="B67"/>
  <c r="E67"/>
  <c r="A68"/>
  <c r="B68" l="1"/>
  <c r="E68"/>
  <c r="F67"/>
  <c r="H67" s="1"/>
  <c r="A69"/>
  <c r="B69" l="1"/>
  <c r="E69"/>
  <c r="A70"/>
  <c r="F68"/>
  <c r="H68" s="1"/>
  <c r="B70" l="1"/>
  <c r="E70"/>
  <c r="F69"/>
  <c r="H69" s="1"/>
  <c r="A71"/>
  <c r="F70" l="1"/>
  <c r="H70" s="1"/>
  <c r="B71"/>
  <c r="E71"/>
  <c r="A72"/>
  <c r="B72" l="1"/>
  <c r="E72"/>
  <c r="F71"/>
  <c r="H71" s="1"/>
  <c r="A73"/>
  <c r="F72" l="1"/>
  <c r="H72" s="1"/>
  <c r="B73"/>
  <c r="E73"/>
  <c r="A74"/>
  <c r="B74" l="1"/>
  <c r="E74"/>
  <c r="F73"/>
  <c r="H73" s="1"/>
  <c r="A75"/>
  <c r="F74" l="1"/>
  <c r="H74" s="1"/>
  <c r="B75"/>
  <c r="E75"/>
  <c r="A76"/>
  <c r="B76" l="1"/>
  <c r="E76"/>
  <c r="A77"/>
  <c r="F75"/>
  <c r="H75" s="1"/>
  <c r="B77" l="1"/>
  <c r="E77"/>
  <c r="A78"/>
  <c r="F76"/>
  <c r="H76" s="1"/>
  <c r="B78" l="1"/>
  <c r="E78"/>
  <c r="A79"/>
  <c r="F77"/>
  <c r="H77" s="1"/>
  <c r="B79" l="1"/>
  <c r="E79"/>
  <c r="A80"/>
  <c r="F78"/>
  <c r="H78" s="1"/>
  <c r="B80" l="1"/>
  <c r="E80"/>
  <c r="A81"/>
  <c r="F79"/>
  <c r="H79" s="1"/>
  <c r="B81" l="1"/>
  <c r="E81"/>
  <c r="F80"/>
  <c r="H80" s="1"/>
  <c r="A82"/>
  <c r="B82" l="1"/>
  <c r="E82"/>
  <c r="A83"/>
  <c r="F81"/>
  <c r="H81" s="1"/>
  <c r="B83" l="1"/>
  <c r="E83"/>
  <c r="A84"/>
  <c r="F82"/>
  <c r="H82" s="1"/>
  <c r="B84" l="1"/>
  <c r="E84"/>
  <c r="A85"/>
  <c r="F83"/>
  <c r="H83" s="1"/>
  <c r="B85" l="1"/>
  <c r="E85"/>
  <c r="A86"/>
  <c r="F84"/>
  <c r="H84" s="1"/>
  <c r="B86" l="1"/>
  <c r="E86"/>
  <c r="A87"/>
  <c r="F85"/>
  <c r="H85" s="1"/>
  <c r="B87" l="1"/>
  <c r="E87"/>
  <c r="F86"/>
  <c r="H86" s="1"/>
  <c r="A88"/>
  <c r="F87" l="1"/>
  <c r="H87" s="1"/>
  <c r="B88"/>
  <c r="E88"/>
  <c r="A89"/>
  <c r="B89" l="1"/>
  <c r="E89"/>
  <c r="F88"/>
  <c r="H88" s="1"/>
  <c r="A90"/>
  <c r="F89" l="1"/>
  <c r="H89" s="1"/>
  <c r="B90"/>
  <c r="E90"/>
  <c r="A91"/>
  <c r="B91" l="1"/>
  <c r="E91"/>
  <c r="F90"/>
  <c r="H90" s="1"/>
  <c r="A92"/>
  <c r="F91" l="1"/>
  <c r="H91" s="1"/>
  <c r="B92"/>
  <c r="E92"/>
  <c r="A93"/>
  <c r="B93" l="1"/>
  <c r="E93"/>
  <c r="F92"/>
  <c r="H92" s="1"/>
  <c r="A94"/>
  <c r="F93" l="1"/>
  <c r="H93" s="1"/>
  <c r="B94"/>
  <c r="E94"/>
  <c r="A95"/>
  <c r="B95" l="1"/>
  <c r="E95"/>
  <c r="F94"/>
  <c r="H94" s="1"/>
  <c r="F95" l="1"/>
  <c r="H95" l="1"/>
  <c r="H97" s="1"/>
  <c r="A23" s="1"/>
  <c r="F97"/>
  <c r="F4" s="1"/>
  <c r="F79" i="6"/>
  <c r="F74"/>
  <c r="E79"/>
  <c r="D79"/>
  <c r="E74"/>
  <c r="D74"/>
  <c r="F78"/>
  <c r="E78"/>
  <c r="D78"/>
  <c r="E76"/>
  <c r="D76"/>
  <c r="F75"/>
  <c r="E75"/>
  <c r="D75"/>
  <c r="F5" i="34" l="1"/>
  <c r="F76" i="6"/>
  <c r="S7" i="33"/>
  <c r="S8"/>
  <c r="S9"/>
  <c r="S10"/>
  <c r="S11"/>
  <c r="S12"/>
  <c r="S13"/>
  <c r="S14"/>
  <c r="S15"/>
  <c r="S16"/>
  <c r="S17"/>
  <c r="S18"/>
  <c r="S19"/>
  <c r="S20"/>
  <c r="S6"/>
  <c r="N25"/>
  <c r="N7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K22"/>
  <c r="N22" s="1"/>
  <c r="D7" s="1"/>
  <c r="K59"/>
  <c r="S22" l="1"/>
  <c r="N26"/>
  <c r="D18"/>
  <c r="D14"/>
  <c r="D10"/>
  <c r="D6"/>
  <c r="D17"/>
  <c r="D13"/>
  <c r="D9"/>
  <c r="D20"/>
  <c r="D16"/>
  <c r="D12"/>
  <c r="D8"/>
  <c r="D19"/>
  <c r="D15"/>
  <c r="D11"/>
  <c r="D7" i="32"/>
  <c r="D8"/>
  <c r="D9"/>
  <c r="D10"/>
  <c r="D11"/>
  <c r="D6"/>
  <c r="N27" i="33" l="1"/>
  <c r="C9"/>
  <c r="C13"/>
  <c r="C17"/>
  <c r="B7"/>
  <c r="B11"/>
  <c r="B15"/>
  <c r="B19"/>
  <c r="C6"/>
  <c r="C10"/>
  <c r="C14"/>
  <c r="C18"/>
  <c r="B8"/>
  <c r="B12"/>
  <c r="B16"/>
  <c r="B20"/>
  <c r="C7"/>
  <c r="C11"/>
  <c r="C15"/>
  <c r="C19"/>
  <c r="B9"/>
  <c r="B13"/>
  <c r="B17"/>
  <c r="B6"/>
  <c r="C8"/>
  <c r="C12"/>
  <c r="C16"/>
  <c r="C20"/>
  <c r="B10"/>
  <c r="B14"/>
  <c r="B18"/>
  <c r="F57" i="30"/>
  <c r="F54"/>
  <c r="E50"/>
  <c r="F48"/>
  <c r="F50" s="1"/>
  <c r="E48"/>
  <c r="D48"/>
  <c r="D50" s="1"/>
  <c r="C48"/>
  <c r="C50" s="1"/>
  <c r="B48"/>
  <c r="B50" s="1"/>
  <c r="N28" i="33" l="1"/>
  <c r="F51" i="30"/>
  <c r="N29" i="33" l="1"/>
  <c r="F20" i="31"/>
  <c r="F21"/>
  <c r="F22"/>
  <c r="E21"/>
  <c r="E22"/>
  <c r="E20"/>
  <c r="N30" i="33" l="1"/>
  <c r="E72" i="6"/>
  <c r="D72"/>
  <c r="N31" i="33" l="1"/>
  <c r="E23" i="31"/>
  <c r="E18"/>
  <c r="C23"/>
  <c r="C18"/>
  <c r="C25"/>
  <c r="E25" s="1"/>
  <c r="G23" s="1"/>
  <c r="N32" i="33" l="1"/>
  <c r="G18" i="31"/>
  <c r="J18" s="1"/>
  <c r="J24"/>
  <c r="J23"/>
  <c r="G17"/>
  <c r="G13"/>
  <c r="G9"/>
  <c r="H16"/>
  <c r="H12"/>
  <c r="H8"/>
  <c r="H20"/>
  <c r="H22"/>
  <c r="G6"/>
  <c r="G15"/>
  <c r="G11"/>
  <c r="G7"/>
  <c r="H14"/>
  <c r="H10"/>
  <c r="H6"/>
  <c r="H21"/>
  <c r="G27"/>
  <c r="G14"/>
  <c r="G10"/>
  <c r="H17"/>
  <c r="H13"/>
  <c r="H9"/>
  <c r="G20"/>
  <c r="G22"/>
  <c r="G16"/>
  <c r="G12"/>
  <c r="G8"/>
  <c r="H15"/>
  <c r="H11"/>
  <c r="H7"/>
  <c r="G21"/>
  <c r="I43" i="30"/>
  <c r="N33" i="33" l="1"/>
  <c r="F43" i="30"/>
  <c r="E43"/>
  <c r="D43"/>
  <c r="C43"/>
  <c r="F39"/>
  <c r="E39"/>
  <c r="D39"/>
  <c r="C39"/>
  <c r="B39"/>
  <c r="C40" l="1"/>
  <c r="N34" i="33"/>
  <c r="D40" i="30"/>
  <c r="E40"/>
  <c r="F40"/>
  <c r="I40"/>
  <c r="K39" i="1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K16"/>
  <c r="J16"/>
  <c r="K15"/>
  <c r="J15"/>
  <c r="K14"/>
  <c r="J14"/>
  <c r="K13"/>
  <c r="J13"/>
  <c r="K12"/>
  <c r="J12"/>
  <c r="K11"/>
  <c r="J11"/>
  <c r="K10"/>
  <c r="J10"/>
  <c r="K9"/>
  <c r="J9"/>
  <c r="K8"/>
  <c r="J8"/>
  <c r="K7"/>
  <c r="J7"/>
  <c r="K6"/>
  <c r="J6"/>
  <c r="J3"/>
  <c r="N35" i="33" l="1"/>
  <c r="N36" l="1"/>
  <c r="N37" l="1"/>
  <c r="N38" l="1"/>
  <c r="N39" l="1"/>
  <c r="N40" l="1"/>
  <c r="N41" l="1"/>
  <c r="N42" l="1"/>
  <c r="N43" l="1"/>
  <c r="N44" l="1"/>
  <c r="N45" l="1"/>
  <c r="N46" l="1"/>
  <c r="N47" l="1"/>
  <c r="N48" l="1"/>
  <c r="N49" l="1"/>
  <c r="N50" l="1"/>
  <c r="N51" l="1"/>
  <c r="N52" l="1"/>
  <c r="N53" l="1"/>
  <c r="N54" l="1"/>
  <c r="N55" l="1"/>
  <c r="N56" l="1"/>
  <c r="N57" l="1"/>
  <c r="N59" l="1"/>
  <c r="D24" l="1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</calcChain>
</file>

<file path=xl/sharedStrings.xml><?xml version="1.0" encoding="utf-8"?>
<sst xmlns="http://schemas.openxmlformats.org/spreadsheetml/2006/main" count="560" uniqueCount="189">
  <si>
    <t>Inpatient</t>
  </si>
  <si>
    <t>Outpatient</t>
  </si>
  <si>
    <t>Professional</t>
  </si>
  <si>
    <t>Pharmacy</t>
  </si>
  <si>
    <t>Total</t>
  </si>
  <si>
    <t>Age</t>
  </si>
  <si>
    <t>Male</t>
  </si>
  <si>
    <t>Female</t>
  </si>
  <si>
    <t>Chart 1: Aggregate Commercial Costs by Age 2002 and 2010</t>
  </si>
  <si>
    <t>Chart 2: Individual and Group Costs by Age for 2009-10</t>
  </si>
  <si>
    <t>2009-10 Individual</t>
  </si>
  <si>
    <t>2009-10 Group</t>
  </si>
  <si>
    <t>Chart 3: HMO versus PPO/POS Costs by Age for 2009-10</t>
  </si>
  <si>
    <t>2009-10 HMO</t>
  </si>
  <si>
    <t>2009-10 PPO/POS</t>
  </si>
  <si>
    <t>Dependent Male</t>
  </si>
  <si>
    <t>Chart 5: Unisex Cost Curve by Age for 2010</t>
  </si>
  <si>
    <t>Unisex</t>
  </si>
  <si>
    <t>Gender Distribution</t>
  </si>
  <si>
    <t>Total Distribution</t>
  </si>
  <si>
    <t>Chart 6: Inpatient Facility Costs by Age and Experience Year</t>
  </si>
  <si>
    <t>2002-03</t>
  </si>
  <si>
    <t>2004-05</t>
  </si>
  <si>
    <t>2006-07</t>
  </si>
  <si>
    <t>2008-09</t>
  </si>
  <si>
    <t>Chart 7: Outpatient Facility Costs by Age and Experience Year</t>
  </si>
  <si>
    <t>Chart 9: Pharmacy Costs by Age and Experience Years</t>
  </si>
  <si>
    <t>2006 Male</t>
  </si>
  <si>
    <t>2006 Female</t>
  </si>
  <si>
    <t>2007 Male</t>
  </si>
  <si>
    <t>2007 Female</t>
  </si>
  <si>
    <t>2008 Male</t>
  </si>
  <si>
    <t>2008 Female</t>
  </si>
  <si>
    <t>2009 Male</t>
  </si>
  <si>
    <t>2009 Female</t>
  </si>
  <si>
    <t>2010 Male</t>
  </si>
  <si>
    <t>2010 Female</t>
  </si>
  <si>
    <t>Medicare Male</t>
  </si>
  <si>
    <t>Medicare Female</t>
  </si>
  <si>
    <t>Net Male</t>
  </si>
  <si>
    <t>Net Female</t>
  </si>
  <si>
    <t>Note: Calculations of this chart are included in Table 1</t>
  </si>
  <si>
    <t>Graduated</t>
  </si>
  <si>
    <t>Raw</t>
  </si>
  <si>
    <t>Group</t>
  </si>
  <si>
    <t>Children</t>
  </si>
  <si>
    <t>Actives</t>
  </si>
  <si>
    <t>&lt; 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</si>
  <si>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</si>
  <si>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</si>
  <si>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</si>
  <si>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</si>
  <si>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</si>
  <si>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</si>
  <si>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</si>
  <si>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</si>
  <si>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</si>
  <si>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</si>
  <si>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</si>
  <si>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Retiree</t>
  </si>
  <si>
    <t>70-74</t>
  </si>
  <si>
    <t>75-79</t>
  </si>
  <si>
    <t>80-84</t>
  </si>
  <si>
    <t>85-89</t>
  </si>
  <si>
    <t>90-94</t>
  </si>
  <si>
    <t>95+</t>
  </si>
  <si>
    <t>Net</t>
  </si>
  <si>
    <t>Index</t>
  </si>
  <si>
    <t>Under 20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</si>
  <si>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</si>
  <si>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</si>
  <si>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</si>
  <si>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</si>
  <si>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</si>
  <si>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</si>
  <si>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</si>
  <si>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</si>
  <si>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</si>
  <si>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</si>
  <si>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</si>
  <si>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</si>
  <si>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</si>
  <si>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and over</t>
  </si>
  <si>
    <t>Ave Index</t>
  </si>
  <si>
    <t>NHE/capita</t>
  </si>
  <si>
    <t>Source: NHE for 1930 and 1950 from Social Security Administration; 1970 - 2010 from Centers for</t>
  </si>
  <si>
    <t>Medicare and Medicaid Services</t>
  </si>
  <si>
    <t>US Total Population (US Census Bureau)</t>
  </si>
  <si>
    <t>Subscriber</t>
  </si>
  <si>
    <t>2002-03 Overall</t>
  </si>
  <si>
    <t>2002-03 Cancer</t>
  </si>
  <si>
    <t>2009-10 Overall</t>
  </si>
  <si>
    <t>2009-10 Cancer</t>
  </si>
  <si>
    <t>Retirees</t>
  </si>
  <si>
    <t>CMS Proposed Unisex</t>
  </si>
  <si>
    <t>Table 1. Births per 1,000 Women</t>
  </si>
  <si>
    <t>Ages</t>
  </si>
  <si>
    <t>15 to 19 years</t>
  </si>
  <si>
    <t>20 to 24 years</t>
  </si>
  <si>
    <t>25 to 29 years</t>
  </si>
  <si>
    <t>30 to 34 years</t>
  </si>
  <si>
    <t>35 to 39 years</t>
  </si>
  <si>
    <t>40 to 44 years</t>
  </si>
  <si>
    <t>U.S. Census Bureau, Women Who Have Had a Child in the Last Year, June 2002 and June 2010.</t>
  </si>
  <si>
    <t>Chart 22: Cost Index of Members with Cancer Diagnosis versus Total Members</t>
  </si>
  <si>
    <t>Population</t>
  </si>
  <si>
    <t>GDP (in billions)</t>
  </si>
  <si>
    <t>GDP/capita</t>
  </si>
  <si>
    <t>CPI-U</t>
  </si>
  <si>
    <t>Implicit Price deflator</t>
  </si>
  <si>
    <t>% Change</t>
  </si>
  <si>
    <t>Chart 8: Professional Service Costs by Age and Experience Years</t>
  </si>
  <si>
    <t>Total Male</t>
  </si>
  <si>
    <t>Total Female</t>
  </si>
  <si>
    <t>Chart 26: Comparison of 2010 Age Curve with Petertil Table</t>
  </si>
  <si>
    <t>Petertil</t>
  </si>
  <si>
    <t>Distribution</t>
  </si>
  <si>
    <t>Overall</t>
  </si>
  <si>
    <t>Original 2010 Factors</t>
  </si>
  <si>
    <t>Chart 4: Subscriber versus Dependent Costs by Age for 2009-10 (Group Only)</t>
  </si>
  <si>
    <t>Chart 11: Medicare Net Allowed Amount by Age 2006 through 2010</t>
  </si>
  <si>
    <t>Chart 13: Inpatient Facility Costs by Age and Experience Year—Medicare Net Allowed Amount</t>
  </si>
  <si>
    <t>Chart 15: Outpatient Facility Costs by Age and Experience Year—Medicare Net Allowed Amount</t>
  </si>
  <si>
    <t>Chart 17: Professional Costs by Age and Experience Years—Medicare Net Allowed Amount</t>
  </si>
  <si>
    <t>Chart 18: Pharmacy Costs by Age and Experience Years—Medicare Ages</t>
  </si>
  <si>
    <t>Chart 19: Comparison of Medicare Costs Total, Medicare, Net)</t>
  </si>
  <si>
    <t>Chart 20: Net Medicare Costs by Age for Specific Plan Design</t>
  </si>
  <si>
    <t>Chart 21: Commercial Costs by Age Over 65</t>
  </si>
  <si>
    <t>Chart 24: Cost Ratio of Members with Circulatory Diagnosis to Total Members – 2009-10</t>
  </si>
  <si>
    <t>Chart 23: Cost Ratio of Members with Cancer Diagnosis to Total Members – 2009-10</t>
  </si>
  <si>
    <t>Chart 25: Cost Ratio of Members with Musculoskeletal Diagnosis to Total Members – 2009-10</t>
  </si>
  <si>
    <t>Chart 27: Individual HMO data for calendar year 2010</t>
  </si>
  <si>
    <t>Chart 28: Group PPO/POS data for calendar year 2010</t>
  </si>
  <si>
    <t>21-35</t>
  </si>
  <si>
    <t>21-29</t>
  </si>
  <si>
    <t>Current age</t>
  </si>
  <si>
    <t>Life expectancy</t>
  </si>
  <si>
    <t>Discount rate</t>
  </si>
  <si>
    <t>Current Cost</t>
  </si>
  <si>
    <t>Trend Rate</t>
  </si>
  <si>
    <t>Cumulative Trend</t>
  </si>
  <si>
    <t>Payment</t>
  </si>
  <si>
    <t>Projected Cost</t>
  </si>
  <si>
    <t>Cumulative Discount</t>
  </si>
  <si>
    <t>Discounted Cost</t>
  </si>
  <si>
    <t>Retirement Age</t>
  </si>
  <si>
    <t>2010 Group PPO/POS</t>
  </si>
  <si>
    <t>2010 Drugs</t>
  </si>
  <si>
    <t>Unisex Cost</t>
  </si>
  <si>
    <t>Part B Premium</t>
  </si>
  <si>
    <t>Total Medicare</t>
  </si>
  <si>
    <t>Life Expectancy</t>
  </si>
  <si>
    <t>Normalized rate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</si>
  <si>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</si>
  <si>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</si>
  <si>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</si>
  <si>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</si>
  <si>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</si>
  <si>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</si>
  <si>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</si>
  <si>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</si>
  <si>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</si>
  <si>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</si>
  <si>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11+</t>
  </si>
  <si>
    <t>Trend rates:</t>
  </si>
  <si>
    <t>Cash flow</t>
  </si>
  <si>
    <t>—PV</t>
  </si>
  <si>
    <t>Warning: Not equal to 100%</t>
  </si>
  <si>
    <t>Starting costs:</t>
  </si>
  <si>
    <t>Pre-65 total</t>
  </si>
  <si>
    <t>Post-65</t>
  </si>
  <si>
    <t>Medical</t>
  </si>
  <si>
    <t>Part B premium</t>
  </si>
  <si>
    <t>Drugs</t>
  </si>
  <si>
    <t>Part C premium</t>
  </si>
  <si>
    <t>Total post-65</t>
  </si>
  <si>
    <t>Chart 10: Medicare Total Allowed Charge by Age 2006 through 2010</t>
  </si>
  <si>
    <t>Chart 12: Inpatient Facility Costs by Age and Experience Year—Medicare Total Allowed Charge</t>
  </si>
  <si>
    <t>Chart 14: Outpatient Facility Costs by Age and Experience Year—Medicare Total Allowed Charge</t>
  </si>
  <si>
    <t>Chart 16: Professional Costs by Age and Experience Years—Medicare Total Allowed Charge</t>
  </si>
  <si>
    <t>2010 Medicare Net Allowed</t>
  </si>
  <si>
    <t>2010 Medicare Total Allowed Charges</t>
  </si>
  <si>
    <t>Table 3: Projected Medicare Costs for Single Retiree in 2013</t>
  </si>
  <si>
    <t>Table 2: Health Care Costs in Retirement for Single Retiree in 2013</t>
  </si>
  <si>
    <t>Table 7: Impact of Aging on Health Care Costs from 1930-2010</t>
  </si>
  <si>
    <t>Table 6: Example of Splitting Blended Premium Rate</t>
  </si>
  <si>
    <t>Table 5: Five-Year Age/Gender Table</t>
  </si>
  <si>
    <t>Table 4: Development of Plan Specific Medicare Age Curve</t>
  </si>
  <si>
    <t>Health Care Costs-From Birth to Death:  Excel Databook v2.1</t>
  </si>
</sst>
</file>

<file path=xl/styles.xml><?xml version="1.0" encoding="utf-8"?>
<styleSheet xmlns="http://schemas.openxmlformats.org/spreadsheetml/2006/main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%"/>
    <numFmt numFmtId="166" formatCode="_(* #,##0_);_(* \(#,##0\);_(* &quot;-&quot;??_);_(@_)"/>
    <numFmt numFmtId="167" formatCode="_(* #,##0.0000_);_(* \(#,##0.0000\);_(* &quot;-&quot;??_);_(@_)"/>
    <numFmt numFmtId="168" formatCode="_(&quot;$&quot;* #,##0_);_(&quot;$&quot;* \(#,##0\);_(&quot;$&quot;* &quot;-&quot;??_);_(@_)"/>
    <numFmt numFmtId="169" formatCode="#,##0.0_);\(#,##0.0\)"/>
    <numFmt numFmtId="170" formatCode="0.000"/>
    <numFmt numFmtId="171" formatCode="0.00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37" fontId="0" fillId="0" borderId="0" xfId="0" applyNumberForma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37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wrapText="1"/>
    </xf>
    <xf numFmtId="165" fontId="0" fillId="0" borderId="0" xfId="2" applyNumberFormat="1" applyFont="1"/>
    <xf numFmtId="10" fontId="0" fillId="0" borderId="0" xfId="2" applyNumberFormat="1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43" fontId="3" fillId="0" borderId="0" xfId="1" applyFont="1" applyFill="1" applyBorder="1"/>
    <xf numFmtId="0" fontId="3" fillId="0" borderId="0" xfId="0" applyFont="1" applyFill="1" applyBorder="1" applyAlignment="1">
      <alignment horizontal="center" wrapText="1"/>
    </xf>
    <xf numFmtId="37" fontId="3" fillId="0" borderId="0" xfId="0" applyNumberFormat="1" applyFont="1" applyFill="1" applyBorder="1" applyAlignment="1">
      <alignment horizontal="center"/>
    </xf>
    <xf numFmtId="37" fontId="3" fillId="0" borderId="0" xfId="0" applyNumberFormat="1" applyFont="1" applyFill="1" applyBorder="1"/>
    <xf numFmtId="43" fontId="0" fillId="0" borderId="0" xfId="0" applyNumberFormat="1" applyAlignment="1">
      <alignment horizontal="center"/>
    </xf>
    <xf numFmtId="0" fontId="4" fillId="0" borderId="0" xfId="0" applyFont="1"/>
    <xf numFmtId="166" fontId="3" fillId="0" borderId="0" xfId="1" applyNumberFormat="1" applyFont="1" applyFill="1" applyBorder="1"/>
    <xf numFmtId="167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68" fontId="0" fillId="0" borderId="0" xfId="3" applyNumberFormat="1" applyFont="1"/>
    <xf numFmtId="0" fontId="3" fillId="0" borderId="0" xfId="0" applyFont="1" applyFill="1" applyBorder="1" applyAlignment="1">
      <alignment horizontal="center"/>
    </xf>
    <xf numFmtId="37" fontId="3" fillId="0" borderId="0" xfId="1" applyNumberFormat="1" applyFont="1" applyFill="1" applyBorder="1" applyAlignment="1">
      <alignment horizontal="center"/>
    </xf>
    <xf numFmtId="37" fontId="3" fillId="0" borderId="0" xfId="1" applyNumberFormat="1" applyFont="1" applyFill="1" applyBorder="1" applyAlignment="1"/>
    <xf numFmtId="37" fontId="0" fillId="0" borderId="0" xfId="1" applyNumberFormat="1" applyFont="1" applyAlignment="1"/>
    <xf numFmtId="37" fontId="0" fillId="0" borderId="0" xfId="0" applyNumberFormat="1" applyAlignment="1"/>
    <xf numFmtId="9" fontId="0" fillId="0" borderId="0" xfId="2" applyFont="1"/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6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3" fillId="0" borderId="0" xfId="1" applyNumberFormat="1" applyFont="1" applyFill="1" applyBorder="1"/>
    <xf numFmtId="166" fontId="3" fillId="0" borderId="0" xfId="1" applyNumberFormat="1" applyFont="1" applyFill="1" applyBorder="1" applyAlignment="1">
      <alignment horizontal="left" indent="2"/>
    </xf>
    <xf numFmtId="166" fontId="0" fillId="0" borderId="0" xfId="1" applyNumberFormat="1" applyFont="1"/>
    <xf numFmtId="0" fontId="0" fillId="0" borderId="0" xfId="0" applyFont="1"/>
    <xf numFmtId="3" fontId="0" fillId="0" borderId="0" xfId="0" applyNumberFormat="1" applyFont="1"/>
    <xf numFmtId="0" fontId="9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center"/>
    </xf>
    <xf numFmtId="3" fontId="9" fillId="0" borderId="0" xfId="0" applyNumberFormat="1" applyFont="1" applyFill="1" applyBorder="1"/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170" fontId="9" fillId="0" borderId="0" xfId="1" applyNumberFormat="1" applyFont="1" applyFill="1" applyBorder="1" applyAlignment="1">
      <alignment horizontal="center"/>
    </xf>
    <xf numFmtId="170" fontId="9" fillId="0" borderId="0" xfId="0" applyNumberFormat="1" applyFont="1" applyFill="1" applyBorder="1" applyAlignment="1">
      <alignment horizontal="center"/>
    </xf>
    <xf numFmtId="9" fontId="5" fillId="0" borderId="0" xfId="2" applyFont="1" applyFill="1" applyBorder="1"/>
    <xf numFmtId="0" fontId="0" fillId="0" borderId="0" xfId="0" applyAlignment="1">
      <alignment horizontal="center"/>
    </xf>
    <xf numFmtId="164" fontId="3" fillId="0" borderId="0" xfId="0" applyNumberFormat="1" applyFont="1" applyFill="1" applyBorder="1"/>
    <xf numFmtId="10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170" fontId="3" fillId="0" borderId="0" xfId="1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0" fillId="0" borderId="0" xfId="1" applyNumberFormat="1" applyFont="1"/>
    <xf numFmtId="1" fontId="0" fillId="0" borderId="0" xfId="1" applyNumberFormat="1" applyFont="1" applyAlignment="1">
      <alignment horizontal="center"/>
    </xf>
    <xf numFmtId="166" fontId="0" fillId="0" borderId="0" xfId="0" applyNumberFormat="1"/>
    <xf numFmtId="166" fontId="11" fillId="0" borderId="0" xfId="0" applyNumberFormat="1" applyFont="1"/>
    <xf numFmtId="0" fontId="0" fillId="0" borderId="0" xfId="0" applyBorder="1" applyAlignment="1">
      <alignment horizontal="center"/>
    </xf>
    <xf numFmtId="0" fontId="0" fillId="0" borderId="0" xfId="1" applyNumberFormat="1" applyFont="1" applyAlignment="1">
      <alignment horizontal="center"/>
    </xf>
    <xf numFmtId="171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quotePrefix="1"/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10" fontId="5" fillId="2" borderId="5" xfId="2" applyNumberFormat="1" applyFont="1" applyFill="1" applyBorder="1" applyProtection="1">
      <protection locked="0"/>
    </xf>
    <xf numFmtId="165" fontId="0" fillId="2" borderId="3" xfId="2" applyNumberFormat="1" applyFont="1" applyFill="1" applyBorder="1" applyProtection="1">
      <protection locked="0"/>
    </xf>
    <xf numFmtId="165" fontId="0" fillId="2" borderId="4" xfId="2" applyNumberFormat="1" applyFont="1" applyFill="1" applyBorder="1" applyProtection="1">
      <protection locked="0"/>
    </xf>
    <xf numFmtId="165" fontId="0" fillId="2" borderId="5" xfId="2" applyNumberFormat="1" applyFont="1" applyFill="1" applyBorder="1" applyProtection="1">
      <protection locked="0"/>
    </xf>
    <xf numFmtId="37" fontId="12" fillId="2" borderId="0" xfId="1" applyNumberFormat="1" applyFont="1" applyFill="1" applyBorder="1" applyAlignment="1" applyProtection="1">
      <protection locked="0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2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6" fontId="0" fillId="2" borderId="2" xfId="1" applyNumberFormat="1" applyFont="1" applyFill="1" applyBorder="1"/>
    <xf numFmtId="166" fontId="0" fillId="2" borderId="3" xfId="0" applyNumberFormat="1" applyFill="1" applyBorder="1"/>
    <xf numFmtId="166" fontId="0" fillId="2" borderId="4" xfId="0" applyNumberFormat="1" applyFill="1" applyBorder="1"/>
    <xf numFmtId="166" fontId="0" fillId="2" borderId="5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37" fontId="0" fillId="0" borderId="0" xfId="3" applyNumberFormat="1" applyFont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5" fillId="2" borderId="0" xfId="2" applyNumberFormat="1" applyFont="1" applyFill="1" applyAlignment="1" applyProtection="1">
      <alignment horizontal="center"/>
      <protection locked="0"/>
    </xf>
    <xf numFmtId="10" fontId="0" fillId="0" borderId="0" xfId="2" applyNumberFormat="1" applyFont="1" applyAlignment="1">
      <alignment horizontal="center"/>
    </xf>
    <xf numFmtId="37" fontId="3" fillId="0" borderId="0" xfId="1" applyNumberFormat="1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37" fontId="12" fillId="2" borderId="0" xfId="1" applyNumberFormat="1" applyFont="1" applyFill="1" applyBorder="1" applyAlignment="1" applyProtection="1">
      <alignment horizontal="center"/>
      <protection locked="0"/>
    </xf>
    <xf numFmtId="37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2">
    <dxf>
      <font>
        <strike val="0"/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1D1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'Table 4'!$J$5</c:f>
              <c:strCache>
                <c:ptCount val="1"/>
                <c:pt idx="0">
                  <c:v>Male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'Table 4'!$A$6:$A$39</c:f>
              <c:numCache>
                <c:formatCode>#,##0_);\(#,##0\)</c:formatCode>
                <c:ptCount val="34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</c:numCache>
            </c:numRef>
          </c:cat>
          <c:val>
            <c:numRef>
              <c:f>'Table 4'!$J$6:$J$39</c:f>
              <c:numCache>
                <c:formatCode>_(* #,##0.000_);_(* \(#,##0.000\);_(* "-"??_);_(@_)</c:formatCode>
                <c:ptCount val="34"/>
                <c:pt idx="0">
                  <c:v>0.90228905002356863</c:v>
                </c:pt>
                <c:pt idx="1">
                  <c:v>0.91744297090827143</c:v>
                </c:pt>
                <c:pt idx="2">
                  <c:v>0.93308616965947999</c:v>
                </c:pt>
                <c:pt idx="3">
                  <c:v>0.94918515007564097</c:v>
                </c:pt>
                <c:pt idx="4">
                  <c:v>0.96582174750982164</c:v>
                </c:pt>
                <c:pt idx="5">
                  <c:v>0.98292548934784052</c:v>
                </c:pt>
                <c:pt idx="6">
                  <c:v>0.99986525264245874</c:v>
                </c:pt>
                <c:pt idx="7">
                  <c:v>1.0158836022105673</c:v>
                </c:pt>
                <c:pt idx="8">
                  <c:v>1.0304828880700863</c:v>
                </c:pt>
                <c:pt idx="9">
                  <c:v>1.0436738712836033</c:v>
                </c:pt>
                <c:pt idx="10">
                  <c:v>1.0556912351275378</c:v>
                </c:pt>
                <c:pt idx="11">
                  <c:v>1.0669970819855485</c:v>
                </c:pt>
                <c:pt idx="12">
                  <c:v>1.0780381220583508</c:v>
                </c:pt>
                <c:pt idx="13">
                  <c:v>1.0889279779768086</c:v>
                </c:pt>
                <c:pt idx="14">
                  <c:v>1.0992537500109143</c:v>
                </c:pt>
                <c:pt idx="15">
                  <c:v>1.1082676194304797</c:v>
                </c:pt>
                <c:pt idx="16">
                  <c:v>1.11518830600202</c:v>
                </c:pt>
                <c:pt idx="17">
                  <c:v>1.1193614928467652</c:v>
                </c:pt>
                <c:pt idx="18">
                  <c:v>1.1206409738969048</c:v>
                </c:pt>
                <c:pt idx="19">
                  <c:v>1.1193974627212662</c:v>
                </c:pt>
                <c:pt idx="20">
                  <c:v>1.1163468319164813</c:v>
                </c:pt>
                <c:pt idx="21">
                  <c:v>1.1122245249883453</c:v>
                </c:pt>
                <c:pt idx="22">
                  <c:v>1.1076909670770727</c:v>
                </c:pt>
                <c:pt idx="23">
                  <c:v>1.1032515149928679</c:v>
                </c:pt>
                <c:pt idx="24">
                  <c:v>1.0992023779330746</c:v>
                </c:pt>
                <c:pt idx="25">
                  <c:v>1.0956671585373745</c:v>
                </c:pt>
                <c:pt idx="26">
                  <c:v>1.0925804465422815</c:v>
                </c:pt>
                <c:pt idx="27">
                  <c:v>1.0897660203283703</c:v>
                </c:pt>
                <c:pt idx="28">
                  <c:v>1.0869774564752914</c:v>
                </c:pt>
                <c:pt idx="29">
                  <c:v>1.0839604213872296</c:v>
                </c:pt>
                <c:pt idx="30">
                  <c:v>1.0804936278700608</c:v>
                </c:pt>
                <c:pt idx="31">
                  <c:v>1.0764161834939185</c:v>
                </c:pt>
                <c:pt idx="32">
                  <c:v>1.0716391178606248</c:v>
                </c:pt>
                <c:pt idx="33">
                  <c:v>1.0661331736509301</c:v>
                </c:pt>
              </c:numCache>
            </c:numRef>
          </c:val>
        </c:ser>
        <c:ser>
          <c:idx val="1"/>
          <c:order val="1"/>
          <c:tx>
            <c:strRef>
              <c:f>'Table 4'!$K$5</c:f>
              <c:strCache>
                <c:ptCount val="1"/>
                <c:pt idx="0">
                  <c:v>Female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'Table 4'!$A$6:$A$39</c:f>
              <c:numCache>
                <c:formatCode>#,##0_);\(#,##0\)</c:formatCode>
                <c:ptCount val="34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</c:numCache>
            </c:numRef>
          </c:cat>
          <c:val>
            <c:numRef>
              <c:f>'Table 4'!$K$6:$K$39</c:f>
              <c:numCache>
                <c:formatCode>_(* #,##0.000_);_(* \(#,##0.000\);_(* "-"??_);_(@_)</c:formatCode>
                <c:ptCount val="34"/>
                <c:pt idx="0">
                  <c:v>0.82174317557973531</c:v>
                </c:pt>
                <c:pt idx="1">
                  <c:v>0.84194811795663471</c:v>
                </c:pt>
                <c:pt idx="2">
                  <c:v>0.86178224621636623</c:v>
                </c:pt>
                <c:pt idx="3">
                  <c:v>0.88123533074545324</c:v>
                </c:pt>
                <c:pt idx="4">
                  <c:v>0.90017334133860705</c:v>
                </c:pt>
                <c:pt idx="5">
                  <c:v>0.91838660085795487</c:v>
                </c:pt>
                <c:pt idx="6">
                  <c:v>0.93574377510217843</c:v>
                </c:pt>
                <c:pt idx="7">
                  <c:v>0.95214788356066293</c:v>
                </c:pt>
                <c:pt idx="8">
                  <c:v>0.9675065276924637</c:v>
                </c:pt>
                <c:pt idx="9">
                  <c:v>0.98167799947702183</c:v>
                </c:pt>
                <c:pt idx="10">
                  <c:v>0.99464578255833391</c:v>
                </c:pt>
                <c:pt idx="11">
                  <c:v>1.0066090430723922</c:v>
                </c:pt>
                <c:pt idx="12">
                  <c:v>1.0180114460733494</c:v>
                </c:pt>
                <c:pt idx="13">
                  <c:v>1.0292308786694524</c:v>
                </c:pt>
                <c:pt idx="14">
                  <c:v>1.0404336920329365</c:v>
                </c:pt>
                <c:pt idx="15">
                  <c:v>1.0513884103723443</c:v>
                </c:pt>
                <c:pt idx="16">
                  <c:v>1.0615904049412594</c:v>
                </c:pt>
                <c:pt idx="17">
                  <c:v>1.0706659756509387</c:v>
                </c:pt>
                <c:pt idx="18">
                  <c:v>1.0786048076782691</c:v>
                </c:pt>
                <c:pt idx="19">
                  <c:v>1.0853021700095749</c:v>
                </c:pt>
                <c:pt idx="20">
                  <c:v>1.0905912386181009</c:v>
                </c:pt>
                <c:pt idx="21">
                  <c:v>1.0945063985742292</c:v>
                </c:pt>
                <c:pt idx="22">
                  <c:v>1.0973863214719686</c:v>
                </c:pt>
                <c:pt idx="23">
                  <c:v>1.0996018761437036</c:v>
                </c:pt>
                <c:pt idx="24">
                  <c:v>1.1011393625364461</c:v>
                </c:pt>
                <c:pt idx="25">
                  <c:v>1.1015110340274987</c:v>
                </c:pt>
                <c:pt idx="26">
                  <c:v>1.0999645475656012</c:v>
                </c:pt>
                <c:pt idx="27">
                  <c:v>1.095612303110618</c:v>
                </c:pt>
                <c:pt idx="28">
                  <c:v>1.0875623789554736</c:v>
                </c:pt>
                <c:pt idx="29">
                  <c:v>1.0750142313828563</c:v>
                </c:pt>
                <c:pt idx="30">
                  <c:v>1.0573036216775489</c:v>
                </c:pt>
                <c:pt idx="31">
                  <c:v>1.0339370774177361</c:v>
                </c:pt>
                <c:pt idx="32">
                  <c:v>1.0046075732154121</c:v>
                </c:pt>
                <c:pt idx="33">
                  <c:v>0.96920053079180946</c:v>
                </c:pt>
              </c:numCache>
            </c:numRef>
          </c:val>
        </c:ser>
        <c:marker val="1"/>
        <c:axId val="83512704"/>
        <c:axId val="89019520"/>
      </c:lineChart>
      <c:catAx>
        <c:axId val="83512704"/>
        <c:scaling>
          <c:orientation val="minMax"/>
        </c:scaling>
        <c:axPos val="b"/>
        <c:numFmt formatCode="#,##0_);\(#,##0\)" sourceLinked="1"/>
        <c:tickLblPos val="nextTo"/>
        <c:crossAx val="89019520"/>
        <c:crosses val="autoZero"/>
        <c:auto val="1"/>
        <c:lblAlgn val="ctr"/>
        <c:lblOffset val="100"/>
        <c:tickLblSkip val="2"/>
      </c:catAx>
      <c:valAx>
        <c:axId val="89019520"/>
        <c:scaling>
          <c:orientation val="minMax"/>
          <c:max val="2"/>
        </c:scaling>
        <c:axPos val="l"/>
        <c:majorGridlines/>
        <c:numFmt formatCode="#,##0.00" sourceLinked="0"/>
        <c:tickLblPos val="nextTo"/>
        <c:crossAx val="83512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82558574343764"/>
          <c:y val="0.1571865774644032"/>
          <c:w val="0.27430150607022152"/>
          <c:h val="9.2466150543314585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104774</xdr:colOff>
      <xdr:row>4</xdr:row>
      <xdr:rowOff>14287</xdr:rowOff>
    </xdr:from>
    <xdr:to>
      <xdr:col>23</xdr:col>
      <xdr:colOff>419099</xdr:colOff>
      <xdr:row>30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2" sqref="A2"/>
    </sheetView>
  </sheetViews>
  <sheetFormatPr defaultRowHeight="15"/>
  <cols>
    <col min="1" max="1" width="17.28515625" customWidth="1"/>
    <col min="2" max="3" width="11.7109375" customWidth="1"/>
  </cols>
  <sheetData>
    <row r="1" spans="1:4">
      <c r="A1" s="6" t="s">
        <v>188</v>
      </c>
    </row>
    <row r="3" spans="1:4">
      <c r="A3" s="6" t="s">
        <v>95</v>
      </c>
    </row>
    <row r="4" spans="1:4">
      <c r="A4" s="31"/>
      <c r="B4" s="31"/>
      <c r="C4" s="31"/>
      <c r="D4" s="31"/>
    </row>
    <row r="5" spans="1:4">
      <c r="A5" s="32" t="s">
        <v>96</v>
      </c>
      <c r="B5" s="32">
        <v>2002</v>
      </c>
      <c r="C5" s="32">
        <v>2010</v>
      </c>
      <c r="D5" s="31" t="s">
        <v>110</v>
      </c>
    </row>
    <row r="6" spans="1:4">
      <c r="A6" s="33" t="s">
        <v>97</v>
      </c>
      <c r="B6" s="34">
        <v>55.9</v>
      </c>
      <c r="C6" s="34">
        <v>29.3</v>
      </c>
      <c r="D6" s="50">
        <f t="shared" ref="D6:D11" si="0">C6/B6-1</f>
        <v>-0.47584973166368516</v>
      </c>
    </row>
    <row r="7" spans="1:4">
      <c r="A7" s="33" t="s">
        <v>98</v>
      </c>
      <c r="B7" s="34">
        <v>90</v>
      </c>
      <c r="C7" s="34">
        <v>87.3</v>
      </c>
      <c r="D7" s="50">
        <f t="shared" si="0"/>
        <v>-3.0000000000000027E-2</v>
      </c>
    </row>
    <row r="8" spans="1:4">
      <c r="A8" s="33" t="s">
        <v>99</v>
      </c>
      <c r="B8" s="34">
        <v>97.2</v>
      </c>
      <c r="C8" s="34">
        <v>96.6</v>
      </c>
      <c r="D8" s="50">
        <f t="shared" si="0"/>
        <v>-6.1728395061729779E-3</v>
      </c>
    </row>
    <row r="9" spans="1:4">
      <c r="A9" s="33" t="s">
        <v>100</v>
      </c>
      <c r="B9" s="34">
        <v>83.6</v>
      </c>
      <c r="C9" s="34">
        <v>82.6</v>
      </c>
      <c r="D9" s="50">
        <f t="shared" si="0"/>
        <v>-1.1961722488038284E-2</v>
      </c>
    </row>
    <row r="10" spans="1:4">
      <c r="A10" s="33" t="s">
        <v>101</v>
      </c>
      <c r="B10" s="34">
        <v>41.9</v>
      </c>
      <c r="C10" s="34">
        <v>50.7</v>
      </c>
      <c r="D10" s="50">
        <f t="shared" si="0"/>
        <v>0.21002386634844883</v>
      </c>
    </row>
    <row r="11" spans="1:4">
      <c r="A11" s="33" t="s">
        <v>102</v>
      </c>
      <c r="B11" s="34">
        <v>11.9</v>
      </c>
      <c r="C11" s="34">
        <v>12.6</v>
      </c>
      <c r="D11" s="50">
        <f t="shared" si="0"/>
        <v>5.8823529411764719E-2</v>
      </c>
    </row>
    <row r="12" spans="1:4">
      <c r="A12" s="31"/>
      <c r="B12" s="31"/>
      <c r="C12" s="31"/>
      <c r="D12" s="31"/>
    </row>
    <row r="13" spans="1:4">
      <c r="A13" s="31"/>
      <c r="B13" s="31"/>
      <c r="C13" s="31"/>
      <c r="D13" s="31"/>
    </row>
    <row r="14" spans="1:4">
      <c r="A14" s="35" t="s">
        <v>103</v>
      </c>
    </row>
  </sheetData>
  <sheetProtection password="D0A7" sheet="1" objects="1" scenarios="1"/>
  <pageMargins left="0.7" right="0.7" top="0.75" bottom="0.75" header="0.3" footer="0.3"/>
  <pageSetup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8"/>
  <dimension ref="A1:E70"/>
  <sheetViews>
    <sheetView workbookViewId="0">
      <selection activeCell="A2" sqref="A2"/>
    </sheetView>
  </sheetViews>
  <sheetFormatPr defaultColWidth="11.7109375" defaultRowHeight="15"/>
  <sheetData>
    <row r="1" spans="1:5">
      <c r="A1" s="7" t="s">
        <v>12</v>
      </c>
    </row>
    <row r="4" spans="1:5">
      <c r="B4" s="90" t="s">
        <v>13</v>
      </c>
      <c r="C4" s="90"/>
      <c r="D4" s="90" t="s">
        <v>14</v>
      </c>
      <c r="E4" s="90"/>
    </row>
    <row r="5" spans="1:5">
      <c r="A5" s="1" t="s">
        <v>5</v>
      </c>
      <c r="B5" s="1" t="s">
        <v>6</v>
      </c>
      <c r="C5" s="1" t="s">
        <v>7</v>
      </c>
      <c r="D5" s="1" t="s">
        <v>6</v>
      </c>
      <c r="E5" s="1" t="s">
        <v>7</v>
      </c>
    </row>
    <row r="6" spans="1:5">
      <c r="A6" s="3">
        <v>0</v>
      </c>
      <c r="B6" s="9">
        <v>1.7048066309847725</v>
      </c>
      <c r="C6" s="9">
        <v>1.4897247936993721</v>
      </c>
      <c r="D6" s="9">
        <v>2.5644552672838601</v>
      </c>
      <c r="E6" s="9">
        <v>2.1797528077085033</v>
      </c>
    </row>
    <row r="7" spans="1:5">
      <c r="A7" s="3">
        <v>1</v>
      </c>
      <c r="B7" s="9">
        <v>1.3042819093481766</v>
      </c>
      <c r="C7" s="9">
        <v>1.1321226267864879</v>
      </c>
      <c r="D7" s="9">
        <v>1.7198216115048364</v>
      </c>
      <c r="E7" s="9">
        <v>1.4601867927757342</v>
      </c>
    </row>
    <row r="8" spans="1:5">
      <c r="A8" s="3">
        <v>2</v>
      </c>
      <c r="B8" s="9">
        <v>0.97731600626294868</v>
      </c>
      <c r="C8" s="9">
        <v>0.83962843242509033</v>
      </c>
      <c r="D8" s="9">
        <v>1.0887307194362106</v>
      </c>
      <c r="E8" s="9">
        <v>0.92153205744726963</v>
      </c>
    </row>
    <row r="9" spans="1:5">
      <c r="A9" s="3">
        <v>3</v>
      </c>
      <c r="B9" s="9">
        <v>0.72339041984169816</v>
      </c>
      <c r="C9" s="9">
        <v>0.61181488570741416</v>
      </c>
      <c r="D9" s="9">
        <v>0.66529261119913252</v>
      </c>
      <c r="E9" s="9">
        <v>0.55879409317077389</v>
      </c>
    </row>
    <row r="10" spans="1:5">
      <c r="A10" s="3">
        <v>4</v>
      </c>
      <c r="B10" s="9">
        <v>0.53883690609906343</v>
      </c>
      <c r="C10" s="9">
        <v>0.44555635906168556</v>
      </c>
      <c r="D10" s="9">
        <v>0.42144077799826618</v>
      </c>
      <c r="E10" s="9">
        <v>0.34839383318568912</v>
      </c>
    </row>
    <row r="11" spans="1:5">
      <c r="A11" s="3">
        <v>5</v>
      </c>
      <c r="B11" s="9">
        <v>0.41628288183201007</v>
      </c>
      <c r="C11" s="9">
        <v>0.33451915383567415</v>
      </c>
      <c r="D11" s="9">
        <v>0.3117091669969419</v>
      </c>
      <c r="E11" s="9">
        <v>0.25206084746287544</v>
      </c>
    </row>
    <row r="12" spans="1:5">
      <c r="A12" s="3">
        <v>6</v>
      </c>
      <c r="B12" s="9">
        <v>0.34566286213769859</v>
      </c>
      <c r="C12" s="9">
        <v>0.27003465986986985</v>
      </c>
      <c r="D12" s="9">
        <v>0.28646912840443012</v>
      </c>
      <c r="E12" s="9">
        <v>0.22811959816427424</v>
      </c>
    </row>
    <row r="13" spans="1:5">
      <c r="A13" s="3">
        <v>7</v>
      </c>
      <c r="B13" s="9">
        <v>0.31578161302778673</v>
      </c>
      <c r="C13" s="9">
        <v>0.24245827155829902</v>
      </c>
      <c r="D13" s="9">
        <v>0.30366729686224891</v>
      </c>
      <c r="E13" s="9">
        <v>0.24135725852523696</v>
      </c>
    </row>
    <row r="14" spans="1:5">
      <c r="A14" s="3">
        <v>8</v>
      </c>
      <c r="B14" s="9">
        <v>0.31566571282650979</v>
      </c>
      <c r="C14" s="9">
        <v>0.24241027026901588</v>
      </c>
      <c r="D14" s="9">
        <v>0.33481916261495126</v>
      </c>
      <c r="E14" s="9">
        <v>0.26793961893290336</v>
      </c>
    </row>
    <row r="15" spans="1:5">
      <c r="A15" s="3">
        <v>9</v>
      </c>
      <c r="B15" s="9">
        <v>0.33550549649270145</v>
      </c>
      <c r="C15" s="9">
        <v>0.26161455692844621</v>
      </c>
      <c r="D15" s="9">
        <v>0.3654146700142874</v>
      </c>
      <c r="E15" s="9">
        <v>0.29572338900801504</v>
      </c>
    </row>
    <row r="16" spans="1:5">
      <c r="A16" s="3">
        <v>10</v>
      </c>
      <c r="B16" s="9">
        <v>0.36717699800082859</v>
      </c>
      <c r="C16" s="9">
        <v>0.29331751402796979</v>
      </c>
      <c r="D16" s="9">
        <v>0.39152919272979975</v>
      </c>
      <c r="E16" s="9">
        <v>0.32167799538633796</v>
      </c>
    </row>
    <row r="17" spans="1:5">
      <c r="A17" s="3">
        <v>11</v>
      </c>
      <c r="B17" s="9">
        <v>0.40432273266059843</v>
      </c>
      <c r="C17" s="9">
        <v>0.33237987409347924</v>
      </c>
      <c r="D17" s="9">
        <v>0.41502219322079104</v>
      </c>
      <c r="E17" s="9">
        <v>0.34790589490958829</v>
      </c>
    </row>
    <row r="18" spans="1:5">
      <c r="A18" s="3">
        <v>12</v>
      </c>
      <c r="B18" s="9">
        <v>0.44208618517826198</v>
      </c>
      <c r="C18" s="9">
        <v>0.37515554788723948</v>
      </c>
      <c r="D18" s="9">
        <v>0.43904369113831232</v>
      </c>
      <c r="E18" s="9">
        <v>0.37784373449723579</v>
      </c>
    </row>
    <row r="19" spans="1:5">
      <c r="A19" s="3">
        <v>13</v>
      </c>
      <c r="B19" s="9">
        <v>0.47684195091688625</v>
      </c>
      <c r="C19" s="9">
        <v>0.41915898152863701</v>
      </c>
      <c r="D19" s="9">
        <v>0.46507062304096813</v>
      </c>
      <c r="E19" s="9">
        <v>0.41355069863330746</v>
      </c>
    </row>
    <row r="20" spans="1:5">
      <c r="A20" s="3">
        <v>14</v>
      </c>
      <c r="B20" s="9">
        <v>0.50586299096719989</v>
      </c>
      <c r="C20" s="9">
        <v>0.46270946595019352</v>
      </c>
      <c r="D20" s="9">
        <v>0.49138538352748778</v>
      </c>
      <c r="E20" s="9">
        <v>0.45409696011919631</v>
      </c>
    </row>
    <row r="21" spans="1:5">
      <c r="A21" s="3">
        <v>15</v>
      </c>
      <c r="B21" s="9">
        <v>0.52713637992703499</v>
      </c>
      <c r="C21" s="9">
        <v>0.50467304249249023</v>
      </c>
      <c r="D21" s="9">
        <v>0.51316282204351282</v>
      </c>
      <c r="E21" s="9">
        <v>0.49532899056775392</v>
      </c>
    </row>
    <row r="22" spans="1:5">
      <c r="A22" s="3">
        <v>16</v>
      </c>
      <c r="B22" s="9">
        <v>0.53935128706683788</v>
      </c>
      <c r="C22" s="9">
        <v>0.54437249639066287</v>
      </c>
      <c r="D22" s="9">
        <v>0.52436127006447786</v>
      </c>
      <c r="E22" s="9">
        <v>0.53130479756797988</v>
      </c>
    </row>
    <row r="23" spans="1:5">
      <c r="A23" s="3">
        <v>17</v>
      </c>
      <c r="B23" s="9">
        <v>0.54205628363668312</v>
      </c>
      <c r="C23" s="9">
        <v>0.58162975598962585</v>
      </c>
      <c r="D23" s="9">
        <v>0.52044837752322948</v>
      </c>
      <c r="E23" s="9">
        <v>0.55709318227158289</v>
      </c>
    </row>
    <row r="24" spans="1:5">
      <c r="A24" s="3">
        <v>18</v>
      </c>
      <c r="B24" s="9">
        <v>0.53594575906035546</v>
      </c>
      <c r="C24" s="9">
        <v>0.61690061352993408</v>
      </c>
      <c r="D24" s="9">
        <v>0.50097319821103659</v>
      </c>
      <c r="E24" s="9">
        <v>0.57127508756416201</v>
      </c>
    </row>
    <row r="25" spans="1:5">
      <c r="A25" s="3">
        <v>19</v>
      </c>
      <c r="B25" s="9">
        <v>0.52288370452654409</v>
      </c>
      <c r="C25" s="9">
        <v>0.65140797828489927</v>
      </c>
      <c r="D25" s="9">
        <v>0.47033767763358186</v>
      </c>
      <c r="E25" s="9">
        <v>0.57730125519862319</v>
      </c>
    </row>
    <row r="26" spans="1:5">
      <c r="A26" s="3">
        <v>20</v>
      </c>
      <c r="B26" s="9">
        <v>0.5054651075388108</v>
      </c>
      <c r="C26" s="9">
        <v>0.68703660629660257</v>
      </c>
      <c r="D26" s="9">
        <v>0.4361729497433815</v>
      </c>
      <c r="E26" s="9">
        <v>0.58265213497553059</v>
      </c>
    </row>
    <row r="27" spans="1:5">
      <c r="A27" s="3">
        <v>21</v>
      </c>
      <c r="B27" s="9">
        <v>0.48645330660986719</v>
      </c>
      <c r="C27" s="9">
        <v>0.7259262431052389</v>
      </c>
      <c r="D27" s="9">
        <v>0.40560962003350814</v>
      </c>
      <c r="E27" s="9">
        <v>0.59523159052697916</v>
      </c>
    </row>
    <row r="28" spans="1:5">
      <c r="A28" s="3">
        <v>22</v>
      </c>
      <c r="B28" s="9">
        <v>0.46839838283155533</v>
      </c>
      <c r="C28" s="9">
        <v>0.76985981714560914</v>
      </c>
      <c r="D28" s="9">
        <v>0.38328179228045445</v>
      </c>
      <c r="E28" s="9">
        <v>0.62057599173461231</v>
      </c>
    </row>
    <row r="29" spans="1:5">
      <c r="A29" s="3">
        <v>23</v>
      </c>
      <c r="B29" s="9">
        <v>0.45337756477577201</v>
      </c>
      <c r="C29" s="9">
        <v>0.81980574207918555</v>
      </c>
      <c r="D29" s="9">
        <v>0.37108621599032682</v>
      </c>
      <c r="E29" s="9">
        <v>0.66070380560129627</v>
      </c>
    </row>
    <row r="30" spans="1:5">
      <c r="A30" s="3">
        <v>24</v>
      </c>
      <c r="B30" s="9">
        <v>0.44284976910811197</v>
      </c>
      <c r="C30" s="9">
        <v>0.87565076891667037</v>
      </c>
      <c r="D30" s="9">
        <v>0.36880098858931293</v>
      </c>
      <c r="E30" s="9">
        <v>0.71445132668741218</v>
      </c>
    </row>
    <row r="31" spans="1:5">
      <c r="A31" s="3">
        <v>25</v>
      </c>
      <c r="B31" s="9">
        <v>0.43760738066363791</v>
      </c>
      <c r="C31" s="9">
        <v>0.93607005488257233</v>
      </c>
      <c r="D31" s="9">
        <v>0.37491701635357327</v>
      </c>
      <c r="E31" s="9">
        <v>0.77833900620232821</v>
      </c>
    </row>
    <row r="32" spans="1:5">
      <c r="A32" s="3">
        <v>26</v>
      </c>
      <c r="B32" s="9">
        <v>0.43776234114531914</v>
      </c>
      <c r="C32" s="9">
        <v>0.99862976300167527</v>
      </c>
      <c r="D32" s="9">
        <v>0.38741028550175849</v>
      </c>
      <c r="E32" s="9">
        <v>0.84789739229787664</v>
      </c>
    </row>
    <row r="33" spans="1:5">
      <c r="A33" s="3">
        <v>27</v>
      </c>
      <c r="B33" s="9">
        <v>0.44283508476819067</v>
      </c>
      <c r="C33" s="9">
        <v>1.0601904638333355</v>
      </c>
      <c r="D33" s="9">
        <v>0.40425187194333362</v>
      </c>
      <c r="E33" s="9">
        <v>0.91862270017371961</v>
      </c>
    </row>
    <row r="34" spans="1:5">
      <c r="A34" s="3">
        <v>28</v>
      </c>
      <c r="B34" s="9">
        <v>0.45197350138043074</v>
      </c>
      <c r="C34" s="9">
        <v>1.1173746492628298</v>
      </c>
      <c r="D34" s="9">
        <v>0.42387063249746065</v>
      </c>
      <c r="E34" s="9">
        <v>0.9863850362058435</v>
      </c>
    </row>
    <row r="35" spans="1:5">
      <c r="A35" s="3">
        <v>29</v>
      </c>
      <c r="B35" s="9">
        <v>0.46416094470774533</v>
      </c>
      <c r="C35" s="9">
        <v>1.1670859193249765</v>
      </c>
      <c r="D35" s="9">
        <v>0.44530866397480101</v>
      </c>
      <c r="E35" s="9">
        <v>1.047579869759512</v>
      </c>
    </row>
    <row r="36" spans="1:5">
      <c r="A36" s="3">
        <v>30</v>
      </c>
      <c r="B36" s="9">
        <v>0.47847941957719908</v>
      </c>
      <c r="C36" s="9">
        <v>1.206920627071896</v>
      </c>
      <c r="D36" s="9">
        <v>0.467870642372817</v>
      </c>
      <c r="E36" s="9">
        <v>1.0994162548154887</v>
      </c>
    </row>
    <row r="37" spans="1:5">
      <c r="A37" s="3">
        <v>31</v>
      </c>
      <c r="B37" s="9">
        <v>0.49431717894808053</v>
      </c>
      <c r="C37" s="9">
        <v>1.235474823830145</v>
      </c>
      <c r="D37" s="9">
        <v>0.4909004353725353</v>
      </c>
      <c r="E37" s="9">
        <v>1.1401221216853108</v>
      </c>
    </row>
    <row r="38" spans="1:5">
      <c r="A38" s="3">
        <v>32</v>
      </c>
      <c r="B38" s="9">
        <v>0.51141794746578806</v>
      </c>
      <c r="C38" s="9">
        <v>1.2523951493885224</v>
      </c>
      <c r="D38" s="9">
        <v>0.51387819723474693</v>
      </c>
      <c r="E38" s="9">
        <v>1.1691102522475054</v>
      </c>
    </row>
    <row r="39" spans="1:5">
      <c r="A39" s="3">
        <v>33</v>
      </c>
      <c r="B39" s="9">
        <v>0.52985746837158909</v>
      </c>
      <c r="C39" s="9">
        <v>1.2581715116411902</v>
      </c>
      <c r="D39" s="9">
        <v>0.5369024497509971</v>
      </c>
      <c r="E39" s="9">
        <v>1.1870584006718128</v>
      </c>
    </row>
    <row r="40" spans="1:5">
      <c r="A40" s="3">
        <v>34</v>
      </c>
      <c r="B40" s="9">
        <v>0.5499292326418479</v>
      </c>
      <c r="C40" s="9">
        <v>1.2541212873320484</v>
      </c>
      <c r="D40" s="9">
        <v>0.56060963997835966</v>
      </c>
      <c r="E40" s="9">
        <v>1.1957865078766536</v>
      </c>
    </row>
    <row r="41" spans="1:5">
      <c r="A41" s="3">
        <v>35</v>
      </c>
      <c r="B41" s="9">
        <v>0.57200532347331046</v>
      </c>
      <c r="C41" s="9">
        <v>1.2423370117033676</v>
      </c>
      <c r="D41" s="9">
        <v>0.58575698992301661</v>
      </c>
      <c r="E41" s="9">
        <v>1.1979872144576302</v>
      </c>
    </row>
    <row r="42" spans="1:5">
      <c r="A42" s="3">
        <v>36</v>
      </c>
      <c r="B42" s="9">
        <v>0.59637799869712294</v>
      </c>
      <c r="C42" s="9">
        <v>1.2253330267914089</v>
      </c>
      <c r="D42" s="9">
        <v>0.61295040728838024</v>
      </c>
      <c r="E42" s="9">
        <v>1.1965119341605761</v>
      </c>
    </row>
    <row r="43" spans="1:5">
      <c r="A43" s="3">
        <v>37</v>
      </c>
      <c r="B43" s="9">
        <v>0.62315499764140059</v>
      </c>
      <c r="C43" s="9">
        <v>1.2057445148802879</v>
      </c>
      <c r="D43" s="9">
        <v>0.64222925668553599</v>
      </c>
      <c r="E43" s="9">
        <v>1.1940811959445037</v>
      </c>
    </row>
    <row r="44" spans="1:5">
      <c r="A44" s="3">
        <v>38</v>
      </c>
      <c r="B44" s="9">
        <v>0.65230778128928057</v>
      </c>
      <c r="C44" s="9">
        <v>1.1861433645339285</v>
      </c>
      <c r="D44" s="9">
        <v>0.67303919650276134</v>
      </c>
      <c r="E44" s="9">
        <v>1.1929644303725648</v>
      </c>
    </row>
    <row r="45" spans="1:5">
      <c r="A45" s="3">
        <v>39</v>
      </c>
      <c r="B45" s="9">
        <v>0.68366344707725424</v>
      </c>
      <c r="C45" s="9">
        <v>1.1688956498489247</v>
      </c>
      <c r="D45" s="9">
        <v>0.70471337022908753</v>
      </c>
      <c r="E45" s="9">
        <v>1.1945925260218071</v>
      </c>
    </row>
    <row r="46" spans="1:5">
      <c r="A46" s="3">
        <v>40</v>
      </c>
      <c r="B46" s="9">
        <v>0.71693278168474683</v>
      </c>
      <c r="C46" s="9">
        <v>1.1560222909778335</v>
      </c>
      <c r="D46" s="9">
        <v>0.73682111067765954</v>
      </c>
      <c r="E46" s="9">
        <v>1.1994500172829754</v>
      </c>
    </row>
    <row r="47" spans="1:5">
      <c r="A47" s="3">
        <v>41</v>
      </c>
      <c r="B47" s="9">
        <v>0.75178158717777077</v>
      </c>
      <c r="C47" s="9">
        <v>1.1491036957755318</v>
      </c>
      <c r="D47" s="9">
        <v>0.76936783331371239</v>
      </c>
      <c r="E47" s="9">
        <v>1.2073846375842279</v>
      </c>
    </row>
    <row r="48" spans="1:5">
      <c r="A48" s="3">
        <v>42</v>
      </c>
      <c r="B48" s="9">
        <v>0.78798566894285405</v>
      </c>
      <c r="C48" s="9">
        <v>1.1493197794373275</v>
      </c>
      <c r="D48" s="9">
        <v>0.80283663734070654</v>
      </c>
      <c r="E48" s="9">
        <v>1.2182961720460836</v>
      </c>
    </row>
    <row r="49" spans="1:5">
      <c r="A49" s="3">
        <v>43</v>
      </c>
      <c r="B49" s="9">
        <v>0.82544775712422447</v>
      </c>
      <c r="C49" s="9">
        <v>1.1574556790662245</v>
      </c>
      <c r="D49" s="9">
        <v>0.83788292091486483</v>
      </c>
      <c r="E49" s="9">
        <v>1.2326741129277679</v>
      </c>
    </row>
    <row r="50" spans="1:5">
      <c r="A50" s="3">
        <v>44</v>
      </c>
      <c r="B50" s="9">
        <v>0.86432938281348159</v>
      </c>
      <c r="C50" s="9">
        <v>1.1738266308028353</v>
      </c>
      <c r="D50" s="9">
        <v>0.87516867807674303</v>
      </c>
      <c r="E50" s="9">
        <v>1.2515262612425258</v>
      </c>
    </row>
    <row r="51" spans="1:5">
      <c r="A51" s="3">
        <v>45</v>
      </c>
      <c r="B51" s="9">
        <v>0.90529207962820391</v>
      </c>
      <c r="C51" s="9">
        <v>1.1982979015244219</v>
      </c>
      <c r="D51" s="9">
        <v>0.91559728136820517</v>
      </c>
      <c r="E51" s="9">
        <v>1.2759523604923966</v>
      </c>
    </row>
    <row r="52" spans="1:5">
      <c r="A52" s="3">
        <v>46</v>
      </c>
      <c r="B52" s="9">
        <v>0.9494091651273826</v>
      </c>
      <c r="C52" s="9">
        <v>1.2302690986198925</v>
      </c>
      <c r="D52" s="9">
        <v>0.9603033235745615</v>
      </c>
      <c r="E52" s="9">
        <v>1.3068114335083405</v>
      </c>
    </row>
    <row r="53" spans="1:5">
      <c r="A53" s="3">
        <v>47</v>
      </c>
      <c r="B53" s="9">
        <v>0.9978024546369525</v>
      </c>
      <c r="C53" s="9">
        <v>1.2687814455122919</v>
      </c>
      <c r="D53" s="9">
        <v>1.0103457190275476</v>
      </c>
      <c r="E53" s="9">
        <v>1.3444232119519466</v>
      </c>
    </row>
    <row r="54" spans="1:5">
      <c r="A54" s="3">
        <v>48</v>
      </c>
      <c r="B54" s="9">
        <v>1.0513249543575534</v>
      </c>
      <c r="C54" s="9">
        <v>1.3125468223798851</v>
      </c>
      <c r="D54" s="9">
        <v>1.0664159248534297</v>
      </c>
      <c r="E54" s="9">
        <v>1.3884186471939188</v>
      </c>
    </row>
    <row r="55" spans="1:5">
      <c r="A55" s="3">
        <v>49</v>
      </c>
      <c r="B55" s="9">
        <v>1.110369333858171</v>
      </c>
      <c r="C55" s="9">
        <v>1.3600584468624277</v>
      </c>
      <c r="D55" s="9">
        <v>1.1285155559015496</v>
      </c>
      <c r="E55" s="9">
        <v>1.4375655410818371</v>
      </c>
    </row>
    <row r="56" spans="1:5">
      <c r="A56" s="3">
        <v>50</v>
      </c>
      <c r="B56" s="9">
        <v>1.1747830198679419</v>
      </c>
      <c r="C56" s="9">
        <v>1.4096721805418322</v>
      </c>
      <c r="D56" s="9">
        <v>1.1957238794204543</v>
      </c>
      <c r="E56" s="9">
        <v>1.4897438819236239</v>
      </c>
    </row>
    <row r="57" spans="1:5">
      <c r="A57" s="3">
        <v>51</v>
      </c>
      <c r="B57" s="9">
        <v>1.2440966557986088</v>
      </c>
      <c r="C57" s="9">
        <v>1.4598681212612827</v>
      </c>
      <c r="D57" s="9">
        <v>1.2664912011653755</v>
      </c>
      <c r="E57" s="9">
        <v>1.5422652165581685</v>
      </c>
    </row>
    <row r="58" spans="1:5">
      <c r="A58" s="3">
        <v>52</v>
      </c>
      <c r="B58" s="9">
        <v>1.3178494257053086</v>
      </c>
      <c r="C58" s="9">
        <v>1.5095547385825541</v>
      </c>
      <c r="D58" s="9">
        <v>1.3396426203767782</v>
      </c>
      <c r="E58" s="9">
        <v>1.5931426723511104</v>
      </c>
    </row>
    <row r="59" spans="1:5">
      <c r="A59" s="3">
        <v>53</v>
      </c>
      <c r="B59" s="9">
        <v>1.3957725766011095</v>
      </c>
      <c r="C59" s="9">
        <v>1.5583924417461614</v>
      </c>
      <c r="D59" s="9">
        <v>1.4149637986112584</v>
      </c>
      <c r="E59" s="9">
        <v>1.6420012746636892</v>
      </c>
    </row>
    <row r="60" spans="1:5">
      <c r="A60" s="3">
        <v>54</v>
      </c>
      <c r="B60" s="9">
        <v>1.4778720398112357</v>
      </c>
      <c r="C60" s="9">
        <v>1.6067976125670018</v>
      </c>
      <c r="D60" s="9">
        <v>1.4927117827607994</v>
      </c>
      <c r="E60" s="9">
        <v>1.6891590378530104</v>
      </c>
    </row>
    <row r="61" spans="1:5">
      <c r="A61" s="3">
        <v>55</v>
      </c>
      <c r="B61" s="9">
        <v>1.5642214170327702</v>
      </c>
      <c r="C61" s="9">
        <v>1.6557763022558818</v>
      </c>
      <c r="D61" s="9">
        <v>1.5730639030686719</v>
      </c>
      <c r="E61" s="9">
        <v>1.7354499817857736</v>
      </c>
    </row>
    <row r="62" spans="1:5">
      <c r="A62" s="3">
        <v>56</v>
      </c>
      <c r="B62" s="9">
        <v>1.654893572093646</v>
      </c>
      <c r="C62" s="9">
        <v>1.7067944101812114</v>
      </c>
      <c r="D62" s="9">
        <v>1.6560351418256283</v>
      </c>
      <c r="E62" s="9">
        <v>1.7826975323912262</v>
      </c>
    </row>
    <row r="63" spans="1:5">
      <c r="A63" s="3">
        <v>57</v>
      </c>
      <c r="B63" s="9">
        <v>1.7499317874741198</v>
      </c>
      <c r="C63" s="9">
        <v>1.7615545256337439</v>
      </c>
      <c r="D63" s="9">
        <v>1.7416163673388674</v>
      </c>
      <c r="E63" s="9">
        <v>1.8331878835544175</v>
      </c>
    </row>
    <row r="64" spans="1:5">
      <c r="A64" s="3">
        <v>58</v>
      </c>
      <c r="B64" s="9">
        <v>1.8491537885247991</v>
      </c>
      <c r="C64" s="9">
        <v>1.8216865852865354</v>
      </c>
      <c r="D64" s="9">
        <v>1.8297935936023761</v>
      </c>
      <c r="E64" s="9">
        <v>1.8890474036439424</v>
      </c>
    </row>
    <row r="65" spans="1:5">
      <c r="A65" s="3">
        <v>59</v>
      </c>
      <c r="B65" s="9">
        <v>1.9522729845826123</v>
      </c>
      <c r="C65" s="9">
        <v>1.88856623159278</v>
      </c>
      <c r="D65" s="9">
        <v>1.9208148697771024</v>
      </c>
      <c r="E65" s="9">
        <v>1.9517312469693542</v>
      </c>
    </row>
    <row r="66" spans="1:5">
      <c r="A66" s="3">
        <v>60</v>
      </c>
      <c r="B66" s="9">
        <v>2.0589997469849743</v>
      </c>
      <c r="C66" s="9">
        <v>1.9633776262934028</v>
      </c>
      <c r="D66" s="9">
        <v>2.0155238250319067</v>
      </c>
      <c r="E66" s="9">
        <v>2.0219518226756494</v>
      </c>
    </row>
    <row r="67" spans="1:5">
      <c r="A67" s="3">
        <v>61</v>
      </c>
      <c r="B67" s="9">
        <v>2.1693131111224622</v>
      </c>
      <c r="C67" s="9">
        <v>2.0469221680308189</v>
      </c>
      <c r="D67" s="9">
        <v>2.1149687669983366</v>
      </c>
      <c r="E67" s="9">
        <v>2.0997612309616072</v>
      </c>
    </row>
    <row r="68" spans="1:5">
      <c r="A68" s="3">
        <v>62</v>
      </c>
      <c r="B68" s="9">
        <v>2.2832578917785087</v>
      </c>
      <c r="C68" s="9">
        <v>2.1396814045967405</v>
      </c>
      <c r="D68" s="9">
        <v>2.2201101180182419</v>
      </c>
      <c r="E68" s="9">
        <v>2.1846439449098165</v>
      </c>
    </row>
    <row r="69" spans="1:5">
      <c r="A69" s="3">
        <v>63</v>
      </c>
      <c r="B69" s="9">
        <v>2.4008331183666014</v>
      </c>
      <c r="C69" s="9">
        <v>2.2419094968548938</v>
      </c>
      <c r="D69" s="9">
        <v>2.3317298425981821</v>
      </c>
      <c r="E69" s="9">
        <v>2.2758244419533558</v>
      </c>
    </row>
    <row r="70" spans="1:5">
      <c r="A70" s="3">
        <v>64</v>
      </c>
      <c r="B70" s="9">
        <v>2.5220768255463217</v>
      </c>
      <c r="C70" s="9">
        <v>2.3536931932162313</v>
      </c>
      <c r="D70" s="9">
        <v>2.4501434064515029</v>
      </c>
      <c r="E70" s="9">
        <v>2.3727731386779283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/>
  <dimension ref="A1:E70"/>
  <sheetViews>
    <sheetView workbookViewId="0">
      <selection activeCell="A2" sqref="A2"/>
    </sheetView>
  </sheetViews>
  <sheetFormatPr defaultColWidth="11.7109375" defaultRowHeight="15"/>
  <sheetData>
    <row r="1" spans="1:5">
      <c r="A1" s="7" t="s">
        <v>119</v>
      </c>
    </row>
    <row r="4" spans="1:5">
      <c r="B4" s="90" t="s">
        <v>88</v>
      </c>
      <c r="C4" s="90"/>
      <c r="D4" s="90" t="s">
        <v>15</v>
      </c>
      <c r="E4" s="90"/>
    </row>
    <row r="5" spans="1:5">
      <c r="A5" s="1" t="s">
        <v>5</v>
      </c>
      <c r="B5" s="10" t="s">
        <v>6</v>
      </c>
      <c r="C5" s="10" t="s">
        <v>7</v>
      </c>
      <c r="D5" s="10" t="s">
        <v>6</v>
      </c>
      <c r="E5" s="10" t="s">
        <v>7</v>
      </c>
    </row>
    <row r="6" spans="1:5">
      <c r="A6" s="3">
        <v>0</v>
      </c>
      <c r="B6" s="9"/>
      <c r="C6" s="9"/>
      <c r="D6" s="9">
        <v>2.7807580516178541</v>
      </c>
      <c r="E6" s="9">
        <v>2.3654435687260786</v>
      </c>
    </row>
    <row r="7" spans="1:5">
      <c r="A7" s="3">
        <v>1</v>
      </c>
      <c r="B7" s="9"/>
      <c r="C7" s="9"/>
      <c r="D7" s="9">
        <v>1.8555470625003254</v>
      </c>
      <c r="E7" s="9">
        <v>1.5769259461349556</v>
      </c>
    </row>
    <row r="8" spans="1:5">
      <c r="A8" s="3">
        <v>2</v>
      </c>
      <c r="B8" s="9"/>
      <c r="C8" s="9"/>
      <c r="D8" s="9">
        <v>1.1681448406946005</v>
      </c>
      <c r="E8" s="9">
        <v>0.98974877716013732</v>
      </c>
    </row>
    <row r="9" spans="1:5">
      <c r="A9" s="3">
        <v>3</v>
      </c>
      <c r="B9" s="9"/>
      <c r="C9" s="9"/>
      <c r="D9" s="9">
        <v>0.7115533827240873</v>
      </c>
      <c r="E9" s="9">
        <v>0.59807311568871158</v>
      </c>
    </row>
    <row r="10" spans="1:5">
      <c r="A10" s="3">
        <v>4</v>
      </c>
      <c r="B10" s="9"/>
      <c r="C10" s="9"/>
      <c r="D10" s="9">
        <v>0.45319918733399622</v>
      </c>
      <c r="E10" s="9">
        <v>0.37462439858020335</v>
      </c>
    </row>
    <row r="11" spans="1:5">
      <c r="A11" s="3">
        <v>5</v>
      </c>
      <c r="B11" s="9"/>
      <c r="C11" s="9"/>
      <c r="D11" s="9">
        <v>0.34088969074639924</v>
      </c>
      <c r="E11" s="9">
        <v>0.27551430227210771</v>
      </c>
    </row>
    <row r="12" spans="1:5">
      <c r="A12" s="3">
        <v>6</v>
      </c>
      <c r="B12" s="9"/>
      <c r="C12" s="9"/>
      <c r="D12" s="9">
        <v>0.31845693333784242</v>
      </c>
      <c r="E12" s="9">
        <v>0.25355428011303494</v>
      </c>
    </row>
    <row r="13" spans="1:5">
      <c r="A13" s="3">
        <v>7</v>
      </c>
      <c r="B13" s="9"/>
      <c r="C13" s="9"/>
      <c r="D13" s="9">
        <v>0.33921415315095299</v>
      </c>
      <c r="E13" s="9">
        <v>0.26958266105640144</v>
      </c>
    </row>
    <row r="14" spans="1:5">
      <c r="A14" s="3">
        <v>8</v>
      </c>
      <c r="B14" s="9"/>
      <c r="C14" s="9"/>
      <c r="D14" s="9">
        <v>0.37241633718563083</v>
      </c>
      <c r="E14" s="9">
        <v>0.29781176907354689</v>
      </c>
    </row>
    <row r="15" spans="1:5">
      <c r="A15" s="3">
        <v>9</v>
      </c>
      <c r="B15" s="9"/>
      <c r="C15" s="9"/>
      <c r="D15" s="9">
        <v>0.40318446820403764</v>
      </c>
      <c r="E15" s="9">
        <v>0.32575369006862692</v>
      </c>
    </row>
    <row r="16" spans="1:5">
      <c r="A16" s="3">
        <v>10</v>
      </c>
      <c r="B16" s="9"/>
      <c r="C16" s="9"/>
      <c r="D16" s="9">
        <v>0.42831596069345529</v>
      </c>
      <c r="E16" s="9">
        <v>0.35098660561160988</v>
      </c>
    </row>
    <row r="17" spans="1:5">
      <c r="A17" s="3">
        <v>11</v>
      </c>
      <c r="B17" s="9"/>
      <c r="C17" s="9"/>
      <c r="D17" s="9">
        <v>0.45072421703221283</v>
      </c>
      <c r="E17" s="9">
        <v>0.37658559964700888</v>
      </c>
    </row>
    <row r="18" spans="1:5">
      <c r="A18" s="3">
        <v>12</v>
      </c>
      <c r="B18" s="9"/>
      <c r="C18" s="9"/>
      <c r="D18" s="9">
        <v>0.47442941703877067</v>
      </c>
      <c r="E18" s="9">
        <v>0.40698867296056318</v>
      </c>
    </row>
    <row r="19" spans="1:5">
      <c r="A19" s="3">
        <v>13</v>
      </c>
      <c r="B19" s="9"/>
      <c r="C19" s="9"/>
      <c r="D19" s="9">
        <v>0.50152080922438236</v>
      </c>
      <c r="E19" s="9">
        <v>0.44509897805435217</v>
      </c>
    </row>
    <row r="20" spans="1:5">
      <c r="A20" s="3">
        <v>14</v>
      </c>
      <c r="B20" s="9"/>
      <c r="C20" s="9"/>
      <c r="D20" s="9">
        <v>0.53063786276484715</v>
      </c>
      <c r="E20" s="9">
        <v>0.49059015891712876</v>
      </c>
    </row>
    <row r="21" spans="1:5">
      <c r="A21" s="3">
        <v>15</v>
      </c>
      <c r="B21" s="9"/>
      <c r="C21" s="9"/>
      <c r="D21" s="9">
        <v>0.557156392236416</v>
      </c>
      <c r="E21" s="9">
        <v>0.53961320978841332</v>
      </c>
    </row>
    <row r="22" spans="1:5">
      <c r="A22" s="3">
        <v>16</v>
      </c>
      <c r="B22" s="9"/>
      <c r="C22" s="9"/>
      <c r="D22" s="9">
        <v>0.5751856224335602</v>
      </c>
      <c r="E22" s="9">
        <v>0.58621908013071411</v>
      </c>
    </row>
    <row r="23" spans="1:5">
      <c r="A23" s="3">
        <v>17</v>
      </c>
      <c r="B23" s="9"/>
      <c r="C23" s="9"/>
      <c r="D23" s="9">
        <v>0.58029958845909879</v>
      </c>
      <c r="E23" s="9">
        <v>0.62515984095030352</v>
      </c>
    </row>
    <row r="24" spans="1:5">
      <c r="A24" s="3">
        <v>18</v>
      </c>
      <c r="B24" s="9">
        <v>0.19585902729096494</v>
      </c>
      <c r="C24" s="9">
        <v>0.20628049259801939</v>
      </c>
      <c r="D24" s="9">
        <v>0.57202218132382299</v>
      </c>
      <c r="E24" s="9">
        <v>0.65445400993177349</v>
      </c>
    </row>
    <row r="25" spans="1:5">
      <c r="A25" s="3">
        <v>19</v>
      </c>
      <c r="B25" s="9">
        <v>0.20877229882581128</v>
      </c>
      <c r="C25" s="9">
        <v>0.27379232606593035</v>
      </c>
      <c r="D25" s="9">
        <v>0.5543987376714492</v>
      </c>
      <c r="E25" s="9">
        <v>0.67700883488917041</v>
      </c>
    </row>
    <row r="26" spans="1:5">
      <c r="A26" s="3">
        <v>20</v>
      </c>
      <c r="B26" s="9">
        <v>0.23093867127940784</v>
      </c>
      <c r="C26" s="9">
        <v>0.35409189978641398</v>
      </c>
      <c r="D26" s="9">
        <v>0.53418281333181561</v>
      </c>
      <c r="E26" s="9">
        <v>0.70024267977447707</v>
      </c>
    </row>
    <row r="27" spans="1:5">
      <c r="A27" s="3">
        <v>21</v>
      </c>
      <c r="B27" s="9">
        <v>0.25989794417055267</v>
      </c>
      <c r="C27" s="9">
        <v>0.44331732967283793</v>
      </c>
      <c r="D27" s="9">
        <v>0.51765667624625056</v>
      </c>
      <c r="E27" s="9">
        <v>0.73339256884797654</v>
      </c>
    </row>
    <row r="28" spans="1:5">
      <c r="A28" s="3">
        <v>22</v>
      </c>
      <c r="B28" s="9">
        <v>0.29257610216670021</v>
      </c>
      <c r="C28" s="9">
        <v>0.53629714757685953</v>
      </c>
      <c r="D28" s="9">
        <v>0.50905264858800436</v>
      </c>
      <c r="E28" s="9">
        <v>0.78412126449638764</v>
      </c>
    </row>
    <row r="29" spans="1:5">
      <c r="A29" s="3">
        <v>23</v>
      </c>
      <c r="B29" s="9">
        <v>0.32594511908478901</v>
      </c>
      <c r="C29" s="9">
        <v>0.62787830233965158</v>
      </c>
      <c r="D29" s="9">
        <v>0.51013792475092246</v>
      </c>
      <c r="E29" s="9">
        <v>0.85576749167771271</v>
      </c>
    </row>
    <row r="30" spans="1:5">
      <c r="A30" s="3">
        <v>24</v>
      </c>
      <c r="B30" s="9">
        <v>0.35749898021847271</v>
      </c>
      <c r="C30" s="9">
        <v>0.71433660611805028</v>
      </c>
      <c r="D30" s="9">
        <v>0.52055733647402969</v>
      </c>
      <c r="E30" s="9">
        <v>0.94603767935539207</v>
      </c>
    </row>
    <row r="31" spans="1:5">
      <c r="A31" s="3">
        <v>25</v>
      </c>
      <c r="B31" s="9">
        <v>0.38574416036561088</v>
      </c>
      <c r="C31" s="9">
        <v>0.79411735884589507</v>
      </c>
      <c r="D31" s="9">
        <v>0.53844206936057548</v>
      </c>
      <c r="E31" s="9">
        <v>1.047494401837145</v>
      </c>
    </row>
    <row r="32" spans="1:5">
      <c r="A32" s="3">
        <v>26</v>
      </c>
      <c r="B32" s="9">
        <v>0.41038865911814726</v>
      </c>
      <c r="C32" s="9">
        <v>0.86762354523611307</v>
      </c>
      <c r="D32" s="9">
        <v>0.56115578420292478</v>
      </c>
      <c r="E32" s="9">
        <v>1.149891060068631</v>
      </c>
    </row>
    <row r="33" spans="1:5">
      <c r="A33" s="3">
        <v>27</v>
      </c>
      <c r="B33" s="9">
        <v>0.43204468020369813</v>
      </c>
      <c r="C33" s="9">
        <v>0.93621755877364421</v>
      </c>
      <c r="D33" s="9">
        <v>0.58602128513626328</v>
      </c>
      <c r="E33" s="9">
        <v>1.2430205945629396</v>
      </c>
    </row>
    <row r="34" spans="1:5">
      <c r="A34" s="3">
        <v>28</v>
      </c>
      <c r="B34" s="9">
        <v>0.45192564555491488</v>
      </c>
      <c r="C34" s="9">
        <v>1.0008089852545674</v>
      </c>
      <c r="D34" s="9">
        <v>0.61092852415130328</v>
      </c>
      <c r="E34" s="9">
        <v>1.3192252534200626</v>
      </c>
    </row>
    <row r="35" spans="1:5">
      <c r="A35" s="3">
        <v>29</v>
      </c>
      <c r="B35" s="9">
        <v>0.47145408016630463</v>
      </c>
      <c r="C35" s="9">
        <v>1.0611926033533805</v>
      </c>
      <c r="D35" s="9">
        <v>0.63451941784772747</v>
      </c>
      <c r="E35" s="9">
        <v>1.3743826599038198</v>
      </c>
    </row>
    <row r="36" spans="1:5">
      <c r="A36" s="3">
        <v>30</v>
      </c>
      <c r="B36" s="9">
        <v>0.49165926447352809</v>
      </c>
      <c r="C36" s="9">
        <v>1.1162586502038729</v>
      </c>
      <c r="D36" s="9">
        <v>0.65618427001997415</v>
      </c>
      <c r="E36" s="9">
        <v>1.4077613646663163</v>
      </c>
    </row>
    <row r="37" spans="1:5">
      <c r="A37" s="3">
        <v>31</v>
      </c>
      <c r="B37" s="9">
        <v>0.51296894986726138</v>
      </c>
      <c r="C37" s="9">
        <v>1.164397150856266</v>
      </c>
      <c r="D37" s="9">
        <v>0.67593914093566621</v>
      </c>
      <c r="E37" s="9">
        <v>1.4213959207308438</v>
      </c>
    </row>
    <row r="38" spans="1:5">
      <c r="A38" s="3">
        <v>32</v>
      </c>
      <c r="B38" s="9">
        <v>0.53536641019588094</v>
      </c>
      <c r="C38" s="9">
        <v>1.2041109156124279</v>
      </c>
      <c r="D38" s="9">
        <v>0.69432061296974978</v>
      </c>
      <c r="E38" s="9">
        <v>1.4191129027428944</v>
      </c>
    </row>
    <row r="39" spans="1:5">
      <c r="A39" s="3">
        <v>33</v>
      </c>
      <c r="B39" s="9">
        <v>0.55898175462292232</v>
      </c>
      <c r="C39" s="9">
        <v>1.2345539874466009</v>
      </c>
      <c r="D39" s="9">
        <v>0.71234474584862117</v>
      </c>
      <c r="E39" s="9">
        <v>1.4055121607685102</v>
      </c>
    </row>
    <row r="40" spans="1:5">
      <c r="A40" s="3">
        <v>34</v>
      </c>
      <c r="B40" s="9">
        <v>0.58413237590423139</v>
      </c>
      <c r="C40" s="9">
        <v>1.2559753275334016</v>
      </c>
      <c r="D40" s="9">
        <v>0.73134185964090226</v>
      </c>
      <c r="E40" s="9">
        <v>1.385188028946404</v>
      </c>
    </row>
    <row r="41" spans="1:5">
      <c r="A41" s="3">
        <v>35</v>
      </c>
      <c r="B41" s="9">
        <v>0.61121119962540393</v>
      </c>
      <c r="C41" s="9">
        <v>1.2697904366478048</v>
      </c>
      <c r="D41" s="9">
        <v>0.75255302486320297</v>
      </c>
      <c r="E41" s="9">
        <v>1.3622995275174559</v>
      </c>
    </row>
    <row r="42" spans="1:5">
      <c r="A42" s="3">
        <v>36</v>
      </c>
      <c r="B42" s="9">
        <v>0.64051945088287321</v>
      </c>
      <c r="C42" s="9">
        <v>1.2780366554052922</v>
      </c>
      <c r="D42" s="9">
        <v>0.77689607032262009</v>
      </c>
      <c r="E42" s="9">
        <v>1.3401241454143615</v>
      </c>
    </row>
    <row r="43" spans="1:5">
      <c r="A43" s="3">
        <v>37</v>
      </c>
      <c r="B43" s="9">
        <v>0.67190547566335668</v>
      </c>
      <c r="C43" s="9">
        <v>1.2830175751956658</v>
      </c>
      <c r="D43" s="9">
        <v>0.8048140163663503</v>
      </c>
      <c r="E43" s="9">
        <v>1.3210431384231027</v>
      </c>
    </row>
    <row r="44" spans="1:5">
      <c r="A44" s="3">
        <v>38</v>
      </c>
      <c r="B44" s="9">
        <v>0.70473045975164461</v>
      </c>
      <c r="C44" s="9">
        <v>1.2868926433200478</v>
      </c>
      <c r="D44" s="9">
        <v>0.83635149660728492</v>
      </c>
      <c r="E44" s="9">
        <v>1.3066981322346072</v>
      </c>
    </row>
    <row r="45" spans="1:5">
      <c r="A45" s="3">
        <v>39</v>
      </c>
      <c r="B45" s="9">
        <v>0.73830648839009316</v>
      </c>
      <c r="C45" s="9">
        <v>1.2914143591113074</v>
      </c>
      <c r="D45" s="9">
        <v>0.87128288906420137</v>
      </c>
      <c r="E45" s="9">
        <v>1.2979277524514905</v>
      </c>
    </row>
    <row r="46" spans="1:5">
      <c r="A46" s="3">
        <v>40</v>
      </c>
      <c r="B46" s="9">
        <v>0.7721572538494702</v>
      </c>
      <c r="C46" s="9">
        <v>1.2976034123931111</v>
      </c>
      <c r="D46" s="9">
        <v>0.90929929420306488</v>
      </c>
      <c r="E46" s="9">
        <v>1.2950548541596041</v>
      </c>
    </row>
    <row r="47" spans="1:5">
      <c r="A47" s="3">
        <v>41</v>
      </c>
      <c r="B47" s="9">
        <v>0.80627468557161319</v>
      </c>
      <c r="C47" s="9">
        <v>1.3058047390954366</v>
      </c>
      <c r="D47" s="9">
        <v>0.95004441087733649</v>
      </c>
      <c r="E47" s="9">
        <v>1.2982514520903237</v>
      </c>
    </row>
    <row r="48" spans="1:5">
      <c r="A48" s="3">
        <v>42</v>
      </c>
      <c r="B48" s="9">
        <v>0.84120320769441081</v>
      </c>
      <c r="C48" s="9">
        <v>1.3163108063299218</v>
      </c>
      <c r="D48" s="9">
        <v>0.99327184515445854</v>
      </c>
      <c r="E48" s="9">
        <v>1.30783062618182</v>
      </c>
    </row>
    <row r="49" spans="1:5">
      <c r="A49" s="3">
        <v>43</v>
      </c>
      <c r="B49" s="9">
        <v>0.87767689698489759</v>
      </c>
      <c r="C49" s="9">
        <v>1.3298417967927771</v>
      </c>
      <c r="D49" s="9">
        <v>1.0389302350507528</v>
      </c>
      <c r="E49" s="9">
        <v>1.3243927701303084</v>
      </c>
    </row>
    <row r="50" spans="1:5">
      <c r="A50" s="3">
        <v>44</v>
      </c>
      <c r="B50" s="9">
        <v>0.91633705979218849</v>
      </c>
      <c r="C50" s="9">
        <v>1.3474258949492941</v>
      </c>
      <c r="D50" s="9">
        <v>1.0873839266240586</v>
      </c>
      <c r="E50" s="9">
        <v>1.348730476666298</v>
      </c>
    </row>
    <row r="51" spans="1:5">
      <c r="A51" s="3">
        <v>45</v>
      </c>
      <c r="B51" s="9">
        <v>0.95809262871687439</v>
      </c>
      <c r="C51" s="9">
        <v>1.3700889685770412</v>
      </c>
      <c r="D51" s="9">
        <v>1.1395081690308781</v>
      </c>
      <c r="E51" s="9">
        <v>1.3815766757050378</v>
      </c>
    </row>
    <row r="52" spans="1:5">
      <c r="A52" s="3">
        <v>46</v>
      </c>
      <c r="B52" s="9">
        <v>1.0041231605380407</v>
      </c>
      <c r="C52" s="9">
        <v>1.398683114581321</v>
      </c>
      <c r="D52" s="9">
        <v>1.1965072532206631</v>
      </c>
      <c r="E52" s="9">
        <v>1.4231839975738143</v>
      </c>
    </row>
    <row r="53" spans="1:5">
      <c r="A53" s="3">
        <v>47</v>
      </c>
      <c r="B53" s="9">
        <v>1.0555847307279009</v>
      </c>
      <c r="C53" s="9">
        <v>1.4337417120507177</v>
      </c>
      <c r="D53" s="9">
        <v>1.2594562445184592</v>
      </c>
      <c r="E53" s="9">
        <v>1.4730615711446671</v>
      </c>
    </row>
    <row r="54" spans="1:5">
      <c r="A54" s="3">
        <v>48</v>
      </c>
      <c r="B54" s="9">
        <v>1.1133491549127756</v>
      </c>
      <c r="C54" s="9">
        <v>1.4752064170465367</v>
      </c>
      <c r="D54" s="9">
        <v>1.3288996902834216</v>
      </c>
      <c r="E54" s="9">
        <v>1.5299814049554785</v>
      </c>
    </row>
    <row r="55" spans="1:5">
      <c r="A55" s="3">
        <v>49</v>
      </c>
      <c r="B55" s="9">
        <v>1.1774919210530397</v>
      </c>
      <c r="C55" s="9">
        <v>1.5220272849910379</v>
      </c>
      <c r="D55" s="9">
        <v>1.4048221523390017</v>
      </c>
      <c r="E55" s="9">
        <v>1.5922082987375523</v>
      </c>
    </row>
    <row r="56" spans="1:5">
      <c r="A56" s="3">
        <v>50</v>
      </c>
      <c r="B56" s="9">
        <v>1.2469989384046363</v>
      </c>
      <c r="C56" s="9">
        <v>1.5719679732311878</v>
      </c>
      <c r="D56" s="9">
        <v>1.4866535128142511</v>
      </c>
      <c r="E56" s="9">
        <v>1.6577936614063715</v>
      </c>
    </row>
    <row r="57" spans="1:5">
      <c r="A57" s="3">
        <v>51</v>
      </c>
      <c r="B57" s="9">
        <v>1.3202798730772882</v>
      </c>
      <c r="C57" s="9">
        <v>1.6221825714051232</v>
      </c>
      <c r="D57" s="9">
        <v>1.5733231033016384</v>
      </c>
      <c r="E57" s="9">
        <v>1.724699083580352</v>
      </c>
    </row>
    <row r="58" spans="1:5">
      <c r="A58" s="3">
        <v>52</v>
      </c>
      <c r="B58" s="9">
        <v>1.3962014993029999</v>
      </c>
      <c r="C58" s="9">
        <v>1.67042217364505</v>
      </c>
      <c r="D58" s="9">
        <v>1.6636849805810283</v>
      </c>
      <c r="E58" s="9">
        <v>1.7914120583800284</v>
      </c>
    </row>
    <row r="59" spans="1:5">
      <c r="A59" s="3">
        <v>53</v>
      </c>
      <c r="B59" s="9">
        <v>1.474682134433013</v>
      </c>
      <c r="C59" s="9">
        <v>1.7162072857714006</v>
      </c>
      <c r="D59" s="9">
        <v>1.7568484737654735</v>
      </c>
      <c r="E59" s="9">
        <v>1.8572493162766313</v>
      </c>
    </row>
    <row r="60" spans="1:5">
      <c r="A60" s="3">
        <v>54</v>
      </c>
      <c r="B60" s="9">
        <v>1.5560418950836437</v>
      </c>
      <c r="C60" s="9">
        <v>1.7604904276392925</v>
      </c>
      <c r="D60" s="9">
        <v>1.8524183271696704</v>
      </c>
      <c r="E60" s="9">
        <v>1.9218221341443316</v>
      </c>
    </row>
    <row r="61" spans="1:5">
      <c r="A61" s="3">
        <v>55</v>
      </c>
      <c r="B61" s="9">
        <v>1.6404247324177508</v>
      </c>
      <c r="C61" s="9">
        <v>1.8052018469986386</v>
      </c>
      <c r="D61" s="9">
        <v>1.9503484082691225</v>
      </c>
      <c r="E61" s="9">
        <v>1.9851557041192793</v>
      </c>
    </row>
    <row r="62" spans="1:5">
      <c r="A62" s="3">
        <v>56</v>
      </c>
      <c r="B62" s="9">
        <v>1.7281694580868772</v>
      </c>
      <c r="C62" s="9">
        <v>1.8530388781239073</v>
      </c>
      <c r="D62" s="9">
        <v>2.0504819132345222</v>
      </c>
      <c r="E62" s="9">
        <v>2.0481682693376526</v>
      </c>
    </row>
    <row r="63" spans="1:5">
      <c r="A63" s="3">
        <v>57</v>
      </c>
      <c r="B63" s="9">
        <v>1.819704962402807</v>
      </c>
      <c r="C63" s="9">
        <v>1.906653822342206</v>
      </c>
      <c r="D63" s="9">
        <v>2.1527366836168822</v>
      </c>
      <c r="E63" s="9">
        <v>2.1125464969684362</v>
      </c>
    </row>
    <row r="64" spans="1:5">
      <c r="A64" s="3">
        <v>58</v>
      </c>
      <c r="B64" s="9">
        <v>1.9151560515406136</v>
      </c>
      <c r="C64" s="9">
        <v>1.9679453425989903</v>
      </c>
      <c r="D64" s="9">
        <v>2.2572774351266154</v>
      </c>
      <c r="E64" s="9">
        <v>2.1804144059573702</v>
      </c>
    </row>
    <row r="65" spans="1:5">
      <c r="A65" s="3">
        <v>59</v>
      </c>
      <c r="B65" s="9">
        <v>2.014424988802086</v>
      </c>
      <c r="C65" s="9">
        <v>2.037657048493891</v>
      </c>
      <c r="D65" s="9">
        <v>2.3647757205133719</v>
      </c>
      <c r="E65" s="9">
        <v>2.2539548760162487</v>
      </c>
    </row>
    <row r="66" spans="1:5">
      <c r="A66" s="3">
        <v>60</v>
      </c>
      <c r="B66" s="9">
        <v>2.1176234085999819</v>
      </c>
      <c r="C66" s="9">
        <v>2.1155201369933496</v>
      </c>
      <c r="D66" s="9">
        <v>2.4763675003286791</v>
      </c>
      <c r="E66" s="9">
        <v>2.3352326541182293</v>
      </c>
    </row>
    <row r="67" spans="1:5">
      <c r="A67" s="3">
        <v>61</v>
      </c>
      <c r="B67" s="9">
        <v>2.22500648413323</v>
      </c>
      <c r="C67" s="9">
        <v>2.2006064771654801</v>
      </c>
      <c r="D67" s="9">
        <v>2.5933615979461795</v>
      </c>
      <c r="E67" s="9">
        <v>2.4258122823940549</v>
      </c>
    </row>
    <row r="68" spans="1:5">
      <c r="A68" s="3">
        <v>62</v>
      </c>
      <c r="B68" s="9">
        <v>2.336912319587988</v>
      </c>
      <c r="C68" s="9">
        <v>2.2917889435753631</v>
      </c>
      <c r="D68" s="9">
        <v>2.7167413814923216</v>
      </c>
      <c r="E68" s="9">
        <v>2.5264921809194334</v>
      </c>
    </row>
    <row r="69" spans="1:5">
      <c r="A69" s="3">
        <v>63</v>
      </c>
      <c r="B69" s="9">
        <v>2.4536183787884069</v>
      </c>
      <c r="C69" s="9">
        <v>2.3882023801515628</v>
      </c>
      <c r="D69" s="9">
        <v>2.8471659621064327</v>
      </c>
      <c r="E69" s="9">
        <v>2.6373554162003954</v>
      </c>
    </row>
    <row r="70" spans="1:5">
      <c r="A70" s="3">
        <v>64</v>
      </c>
      <c r="B70" s="9">
        <v>2.5752070339191819</v>
      </c>
      <c r="C70" s="9">
        <v>2.4894523785582043</v>
      </c>
      <c r="D70" s="9">
        <v>2.9849456893886819</v>
      </c>
      <c r="E70" s="9">
        <v>2.7582348373796415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M79"/>
  <sheetViews>
    <sheetView workbookViewId="0">
      <selection activeCell="A2" sqref="A2"/>
    </sheetView>
  </sheetViews>
  <sheetFormatPr defaultColWidth="11.7109375" defaultRowHeight="15"/>
  <cols>
    <col min="4" max="5" width="12.5703125" bestFit="1" customWidth="1"/>
  </cols>
  <sheetData>
    <row r="1" spans="1:13">
      <c r="A1" s="7" t="s">
        <v>16</v>
      </c>
    </row>
    <row r="4" spans="1:13">
      <c r="H4" s="89" t="s">
        <v>18</v>
      </c>
      <c r="I4" s="89"/>
    </row>
    <row r="5" spans="1:13" ht="45">
      <c r="A5" s="10" t="s">
        <v>5</v>
      </c>
      <c r="B5" s="10" t="s">
        <v>6</v>
      </c>
      <c r="C5" s="10" t="s">
        <v>7</v>
      </c>
      <c r="D5" s="10" t="s">
        <v>17</v>
      </c>
      <c r="E5" s="10" t="s">
        <v>94</v>
      </c>
      <c r="H5" s="10" t="s">
        <v>6</v>
      </c>
      <c r="I5" s="10" t="s">
        <v>7</v>
      </c>
      <c r="J5" s="10" t="s">
        <v>19</v>
      </c>
      <c r="M5" s="8"/>
    </row>
    <row r="6" spans="1:13">
      <c r="A6" s="3">
        <v>0</v>
      </c>
      <c r="B6" s="9">
        <v>2.862911602536045</v>
      </c>
      <c r="C6" s="9">
        <v>2.436550199380727</v>
      </c>
      <c r="D6" s="9">
        <v>2.6548385648054702</v>
      </c>
      <c r="E6" s="9">
        <v>0.47518839901462834</v>
      </c>
      <c r="F6" s="9"/>
      <c r="G6" s="9"/>
      <c r="H6" s="11">
        <v>0.5119796581240339</v>
      </c>
      <c r="I6" s="11">
        <v>0.48802034187596605</v>
      </c>
      <c r="J6" s="12">
        <v>2.0208877238486983E-3</v>
      </c>
      <c r="K6" s="8"/>
      <c r="L6" s="2"/>
      <c r="M6" s="8"/>
    </row>
    <row r="7" spans="1:13">
      <c r="A7" s="3">
        <v>1</v>
      </c>
      <c r="B7" s="9">
        <v>1.8146747804478671</v>
      </c>
      <c r="C7" s="9">
        <v>1.5415959658828922</v>
      </c>
      <c r="D7" s="9">
        <v>1.681887658573906</v>
      </c>
      <c r="E7" s="9">
        <v>0.47518839901462834</v>
      </c>
      <c r="F7" s="9"/>
      <c r="G7" s="9"/>
      <c r="H7" s="11">
        <v>0.51374066829206144</v>
      </c>
      <c r="I7" s="11">
        <v>0.4862593317079385</v>
      </c>
      <c r="J7" s="12">
        <v>1.4785060851958617E-2</v>
      </c>
      <c r="K7" s="8"/>
      <c r="L7" s="2"/>
      <c r="M7" s="8"/>
    </row>
    <row r="8" spans="1:13">
      <c r="A8" s="3">
        <v>2</v>
      </c>
      <c r="B8" s="9">
        <v>1.0647604152796355</v>
      </c>
      <c r="C8" s="9">
        <v>0.90117482509846603</v>
      </c>
      <c r="D8" s="9">
        <v>0.98485361379711445</v>
      </c>
      <c r="E8" s="9">
        <v>0.47518839901462834</v>
      </c>
      <c r="F8" s="9"/>
      <c r="G8" s="9"/>
      <c r="H8" s="11">
        <v>0.51152909376660272</v>
      </c>
      <c r="I8" s="11">
        <v>0.48847090623339723</v>
      </c>
      <c r="J8" s="12">
        <v>1.2548685027238207E-2</v>
      </c>
      <c r="K8" s="8"/>
      <c r="L8" s="2"/>
      <c r="M8" s="8"/>
    </row>
    <row r="9" spans="1:13">
      <c r="A9" s="3">
        <v>3</v>
      </c>
      <c r="B9" s="9">
        <v>0.60311042598195652</v>
      </c>
      <c r="C9" s="9">
        <v>0.50601359797297374</v>
      </c>
      <c r="D9" s="9">
        <v>0.55552333783197549</v>
      </c>
      <c r="E9" s="9">
        <v>0.47518839901462834</v>
      </c>
      <c r="F9" s="9"/>
      <c r="G9" s="9"/>
      <c r="H9" s="11">
        <v>0.50990069268196236</v>
      </c>
      <c r="I9" s="11">
        <v>0.49009930731803769</v>
      </c>
      <c r="J9" s="12">
        <v>1.3031018301971359E-2</v>
      </c>
      <c r="K9" s="8"/>
      <c r="L9" s="2"/>
      <c r="M9" s="8"/>
    </row>
    <row r="10" spans="1:13">
      <c r="A10" s="3">
        <v>4</v>
      </c>
      <c r="B10" s="9">
        <v>0.37690024246512038</v>
      </c>
      <c r="C10" s="9">
        <v>0.31096614039157611</v>
      </c>
      <c r="D10" s="9">
        <v>0.34464965558794486</v>
      </c>
      <c r="E10" s="9">
        <v>0.47518839901462834</v>
      </c>
      <c r="F10" s="9"/>
      <c r="G10" s="9"/>
      <c r="H10" s="11">
        <v>0.51086636713119138</v>
      </c>
      <c r="I10" s="11">
        <v>0.48913363286880857</v>
      </c>
      <c r="J10" s="12">
        <v>1.335424266138099E-2</v>
      </c>
      <c r="K10" s="8"/>
      <c r="L10" s="2"/>
      <c r="M10" s="8"/>
    </row>
    <row r="11" spans="1:13">
      <c r="A11" s="3">
        <v>5</v>
      </c>
      <c r="B11" s="9">
        <v>0.30663784310334113</v>
      </c>
      <c r="C11" s="9">
        <v>0.24820448198249284</v>
      </c>
      <c r="D11" s="9">
        <v>0.27806480002750322</v>
      </c>
      <c r="E11" s="9">
        <v>0.47518839901462834</v>
      </c>
      <c r="F11" s="9"/>
      <c r="G11" s="9"/>
      <c r="H11" s="11">
        <v>0.51101489752155715</v>
      </c>
      <c r="I11" s="11">
        <v>0.48898510247844273</v>
      </c>
      <c r="J11" s="12">
        <v>1.3408472454814571E-2</v>
      </c>
      <c r="K11" s="8"/>
      <c r="L11" s="2"/>
      <c r="M11" s="8"/>
    </row>
    <row r="12" spans="1:13">
      <c r="A12" s="3">
        <v>6</v>
      </c>
      <c r="B12" s="9">
        <v>0.31490288686651235</v>
      </c>
      <c r="C12" s="9">
        <v>0.25228869814936111</v>
      </c>
      <c r="D12" s="9">
        <v>0.28417854036918094</v>
      </c>
      <c r="E12" s="9">
        <v>0.47518839901462834</v>
      </c>
      <c r="F12" s="9"/>
      <c r="G12" s="9"/>
      <c r="H12" s="11">
        <v>0.50930696177948787</v>
      </c>
      <c r="I12" s="11">
        <v>0.49069303822051213</v>
      </c>
      <c r="J12" s="12">
        <v>1.3755022680876337E-2</v>
      </c>
      <c r="K12" s="8"/>
      <c r="L12" s="2"/>
      <c r="M12" s="8"/>
    </row>
    <row r="13" spans="1:13">
      <c r="A13" s="3">
        <v>7</v>
      </c>
      <c r="B13" s="9">
        <v>0.34611328755224419</v>
      </c>
      <c r="C13" s="9">
        <v>0.27685863303157671</v>
      </c>
      <c r="D13" s="9">
        <v>0.31222833411504913</v>
      </c>
      <c r="E13" s="9">
        <v>0.47518839901462834</v>
      </c>
      <c r="F13" s="9"/>
      <c r="G13" s="9"/>
      <c r="H13" s="11">
        <v>0.51071947912060023</v>
      </c>
      <c r="I13" s="11">
        <v>0.48928052087939983</v>
      </c>
      <c r="J13" s="12">
        <v>1.4048706578470811E-2</v>
      </c>
      <c r="K13" s="8"/>
      <c r="L13" s="2"/>
      <c r="M13" s="8"/>
    </row>
    <row r="14" spans="1:13">
      <c r="A14" s="3">
        <v>8</v>
      </c>
      <c r="B14" s="9">
        <v>0.3716847505246525</v>
      </c>
      <c r="C14" s="9">
        <v>0.29845351384886026</v>
      </c>
      <c r="D14" s="9">
        <v>0.33576803981479825</v>
      </c>
      <c r="E14" s="9">
        <v>0.47518839901462834</v>
      </c>
      <c r="F14" s="9"/>
      <c r="G14" s="9"/>
      <c r="H14" s="11">
        <v>0.50954384576538148</v>
      </c>
      <c r="I14" s="11">
        <v>0.49045615423461847</v>
      </c>
      <c r="J14" s="12">
        <v>1.3991602336315282E-2</v>
      </c>
      <c r="K14" s="8"/>
      <c r="L14" s="2"/>
      <c r="M14" s="8"/>
    </row>
    <row r="15" spans="1:13">
      <c r="A15" s="3">
        <v>9</v>
      </c>
      <c r="B15" s="9">
        <v>0.38482328001446409</v>
      </c>
      <c r="C15" s="9">
        <v>0.3116285934487078</v>
      </c>
      <c r="D15" s="9">
        <v>0.34894147025034938</v>
      </c>
      <c r="E15" s="9">
        <v>0.47518839901462834</v>
      </c>
      <c r="F15" s="9"/>
      <c r="G15" s="9"/>
      <c r="H15" s="11">
        <v>0.50977575767225403</v>
      </c>
      <c r="I15" s="11">
        <v>0.49022424232774597</v>
      </c>
      <c r="J15" s="12">
        <v>1.4135062601411058E-2</v>
      </c>
      <c r="K15" s="8"/>
      <c r="L15" s="2"/>
      <c r="M15" s="8"/>
    </row>
    <row r="16" spans="1:13">
      <c r="A16" s="3">
        <v>10</v>
      </c>
      <c r="B16" s="9">
        <v>0.39135978517977249</v>
      </c>
      <c r="C16" s="9">
        <v>0.32141624844649974</v>
      </c>
      <c r="D16" s="9">
        <v>0.35700468183212641</v>
      </c>
      <c r="E16" s="9">
        <v>0.47518839901462834</v>
      </c>
      <c r="F16" s="9"/>
      <c r="G16" s="9"/>
      <c r="H16" s="11">
        <v>0.50881661191000327</v>
      </c>
      <c r="I16" s="11">
        <v>0.49118338808999673</v>
      </c>
      <c r="J16" s="12">
        <v>1.4656322440629695E-2</v>
      </c>
      <c r="K16" s="8"/>
      <c r="L16" s="2"/>
      <c r="M16" s="8"/>
    </row>
    <row r="17" spans="1:13">
      <c r="A17" s="3">
        <v>11</v>
      </c>
      <c r="B17" s="9">
        <v>0.40064112629497606</v>
      </c>
      <c r="C17" s="9">
        <v>0.33606473468717685</v>
      </c>
      <c r="D17" s="9">
        <v>0.36905159178056535</v>
      </c>
      <c r="E17" s="9">
        <v>0.47518839901462834</v>
      </c>
      <c r="F17" s="9"/>
      <c r="G17" s="9"/>
      <c r="H17" s="11">
        <v>0.5108191441499581</v>
      </c>
      <c r="I17" s="11">
        <v>0.48918085585004184</v>
      </c>
      <c r="J17" s="12">
        <v>1.4614458359917593E-2</v>
      </c>
      <c r="K17" s="8"/>
      <c r="L17" s="2"/>
      <c r="M17" s="8"/>
    </row>
    <row r="18" spans="1:13">
      <c r="A18" s="3">
        <v>12</v>
      </c>
      <c r="B18" s="9">
        <v>0.41944747884770478</v>
      </c>
      <c r="C18" s="9">
        <v>0.36180305827968062</v>
      </c>
      <c r="D18" s="9">
        <v>0.39121738320485816</v>
      </c>
      <c r="E18" s="9">
        <v>0.47518839901462834</v>
      </c>
      <c r="F18" s="9"/>
      <c r="G18" s="9"/>
      <c r="H18" s="11">
        <v>0.5102718465261824</v>
      </c>
      <c r="I18" s="11">
        <v>0.48972815347381754</v>
      </c>
      <c r="J18" s="12">
        <v>1.4714645177440035E-2</v>
      </c>
      <c r="K18" s="8"/>
      <c r="L18" s="2"/>
      <c r="M18" s="8"/>
    </row>
    <row r="19" spans="1:13">
      <c r="A19" s="3">
        <v>13</v>
      </c>
      <c r="B19" s="9">
        <v>0.44943839396834934</v>
      </c>
      <c r="C19" s="9">
        <v>0.40070566053352813</v>
      </c>
      <c r="D19" s="9">
        <v>0.42562752563393069</v>
      </c>
      <c r="E19" s="9">
        <v>0.47518839901462834</v>
      </c>
      <c r="F19" s="9"/>
      <c r="G19" s="9"/>
      <c r="H19" s="11">
        <v>0.51139887594720801</v>
      </c>
      <c r="I19" s="11">
        <v>0.48860112405279205</v>
      </c>
      <c r="J19" s="12">
        <v>1.4699514278324711E-2</v>
      </c>
      <c r="K19" s="8"/>
      <c r="L19" s="2"/>
      <c r="M19" s="8"/>
    </row>
    <row r="20" spans="1:13">
      <c r="A20" s="3">
        <v>14</v>
      </c>
      <c r="B20" s="9">
        <v>0.48640336631844955</v>
      </c>
      <c r="C20" s="9">
        <v>0.44997072459782445</v>
      </c>
      <c r="D20" s="9">
        <v>0.46853754222672106</v>
      </c>
      <c r="E20" s="9">
        <v>0.47518839901462834</v>
      </c>
      <c r="F20" s="9"/>
      <c r="G20" s="9"/>
      <c r="H20" s="11">
        <v>0.50962040500032402</v>
      </c>
      <c r="I20" s="11">
        <v>0.49037959499967609</v>
      </c>
      <c r="J20" s="12">
        <v>1.4879758892539461E-2</v>
      </c>
      <c r="K20" s="8"/>
      <c r="L20" s="2"/>
      <c r="M20" s="8"/>
    </row>
    <row r="21" spans="1:13">
      <c r="A21" s="3">
        <v>15</v>
      </c>
      <c r="B21" s="9">
        <v>0.52098316246744247</v>
      </c>
      <c r="C21" s="9">
        <v>0.50224435030992176</v>
      </c>
      <c r="D21" s="9">
        <v>0.51179772919846744</v>
      </c>
      <c r="E21" s="9">
        <v>0.47518839901462834</v>
      </c>
      <c r="F21" s="9"/>
      <c r="G21" s="9"/>
      <c r="H21" s="11">
        <v>0.5098177412868462</v>
      </c>
      <c r="I21" s="11">
        <v>0.49018225871315368</v>
      </c>
      <c r="J21" s="12">
        <v>1.5053694500737702E-2</v>
      </c>
      <c r="K21" s="8"/>
      <c r="L21" s="2"/>
      <c r="M21" s="8"/>
    </row>
    <row r="22" spans="1:13">
      <c r="A22" s="3">
        <v>16</v>
      </c>
      <c r="B22" s="9">
        <v>0.54223388803946926</v>
      </c>
      <c r="C22" s="9">
        <v>0.5475561374721517</v>
      </c>
      <c r="D22" s="9">
        <v>0.54483964252521644</v>
      </c>
      <c r="E22" s="9">
        <v>0.47518839901462834</v>
      </c>
      <c r="F22" s="9"/>
      <c r="G22" s="9"/>
      <c r="H22" s="11">
        <v>0.51040353919792258</v>
      </c>
      <c r="I22" s="11">
        <v>0.48959646080207747</v>
      </c>
      <c r="J22" s="12">
        <v>1.5250499329359414E-2</v>
      </c>
      <c r="K22" s="8"/>
      <c r="L22" s="2"/>
      <c r="M22" s="8"/>
    </row>
    <row r="23" spans="1:13">
      <c r="A23" s="3">
        <v>17</v>
      </c>
      <c r="B23" s="9">
        <v>0.54197600529658252</v>
      </c>
      <c r="C23" s="9">
        <v>0.57728347829515581</v>
      </c>
      <c r="D23" s="9">
        <v>0.55930026518525755</v>
      </c>
      <c r="E23" s="9">
        <v>0.47518839901462834</v>
      </c>
      <c r="F23" s="9"/>
      <c r="G23" s="9"/>
      <c r="H23" s="11">
        <v>0.50933163952642402</v>
      </c>
      <c r="I23" s="11">
        <v>0.49066836047357604</v>
      </c>
      <c r="J23" s="12">
        <v>1.5420471468575066E-2</v>
      </c>
      <c r="K23" s="8"/>
      <c r="L23" s="2"/>
      <c r="M23" s="8"/>
    </row>
    <row r="24" spans="1:13">
      <c r="A24" s="3">
        <v>18</v>
      </c>
      <c r="B24" s="9">
        <v>0.51920016736679431</v>
      </c>
      <c r="C24" s="9">
        <v>0.58827864205255309</v>
      </c>
      <c r="D24" s="9">
        <v>0.55314456694338954</v>
      </c>
      <c r="E24" s="9">
        <v>0.47518839901462834</v>
      </c>
      <c r="F24" s="9"/>
      <c r="G24" s="9"/>
      <c r="H24" s="11">
        <v>0.50861104372946964</v>
      </c>
      <c r="I24" s="11">
        <v>0.49138895627053047</v>
      </c>
      <c r="J24" s="12">
        <v>1.5620830105681075E-2</v>
      </c>
      <c r="K24" s="8"/>
      <c r="L24" s="2"/>
      <c r="M24" s="8"/>
    </row>
    <row r="25" spans="1:13">
      <c r="A25" s="3">
        <v>19</v>
      </c>
      <c r="B25" s="9">
        <v>0.4809062166829341</v>
      </c>
      <c r="C25" s="9">
        <v>0.58542567237079235</v>
      </c>
      <c r="D25" s="9">
        <v>0.53293389573159389</v>
      </c>
      <c r="E25" s="9">
        <v>0.47518839901462834</v>
      </c>
      <c r="F25" s="9"/>
      <c r="G25" s="9"/>
      <c r="H25" s="11">
        <v>0.5022201492893561</v>
      </c>
      <c r="I25" s="11">
        <v>0.49777985071064385</v>
      </c>
      <c r="J25" s="12">
        <v>1.619978276827742E-2</v>
      </c>
      <c r="K25" s="8"/>
      <c r="L25" s="2"/>
      <c r="M25" s="8"/>
    </row>
    <row r="26" spans="1:13">
      <c r="A26" s="3">
        <v>20</v>
      </c>
      <c r="B26" s="9">
        <v>0.43923523264795411</v>
      </c>
      <c r="C26" s="9">
        <v>0.58057775651838317</v>
      </c>
      <c r="D26" s="9">
        <v>0.51076516370917258</v>
      </c>
      <c r="E26" s="9">
        <v>0.47518839901462834</v>
      </c>
      <c r="F26" s="9"/>
      <c r="G26" s="9"/>
      <c r="H26" s="11">
        <v>0.49392490594839661</v>
      </c>
      <c r="I26" s="11">
        <v>0.50607509405160345</v>
      </c>
      <c r="J26" s="12">
        <v>1.5285179602401739E-2</v>
      </c>
      <c r="K26" s="8"/>
      <c r="L26" s="2"/>
      <c r="M26" s="8"/>
    </row>
    <row r="27" spans="1:13">
      <c r="A27" s="3">
        <v>21</v>
      </c>
      <c r="B27" s="9">
        <v>0.40418044428996092</v>
      </c>
      <c r="C27" s="9">
        <v>0.5857832730559962</v>
      </c>
      <c r="D27" s="9">
        <v>0.49704373411382591</v>
      </c>
      <c r="E27" s="9">
        <v>0.74832818742461149</v>
      </c>
      <c r="F27" s="9"/>
      <c r="G27" s="9"/>
      <c r="H27" s="11">
        <v>0.48864623720424688</v>
      </c>
      <c r="I27" s="11">
        <v>0.51135376279575318</v>
      </c>
      <c r="J27" s="12">
        <v>1.4699557719620313E-2</v>
      </c>
      <c r="K27" s="8"/>
      <c r="L27" s="2"/>
      <c r="M27" s="8"/>
    </row>
    <row r="28" spans="1:13">
      <c r="A28" s="3">
        <v>22</v>
      </c>
      <c r="B28" s="9">
        <v>0.38064504062032972</v>
      </c>
      <c r="C28" s="9">
        <v>0.60850168675797378</v>
      </c>
      <c r="D28" s="9">
        <v>0.49712535371344696</v>
      </c>
      <c r="E28" s="9">
        <v>0.74832818742461149</v>
      </c>
      <c r="F28" s="9"/>
      <c r="G28" s="9"/>
      <c r="H28" s="11">
        <v>0.48880001936501105</v>
      </c>
      <c r="I28" s="11">
        <v>0.51119998063498906</v>
      </c>
      <c r="J28" s="12">
        <v>1.4148899635370164E-2</v>
      </c>
      <c r="K28" s="8"/>
      <c r="L28" s="2"/>
      <c r="M28" s="8"/>
    </row>
    <row r="29" spans="1:13">
      <c r="A29" s="3">
        <v>23</v>
      </c>
      <c r="B29" s="9">
        <v>0.36953754447508586</v>
      </c>
      <c r="C29" s="9">
        <v>0.65026657956489398</v>
      </c>
      <c r="D29" s="9">
        <v>0.51325065480165677</v>
      </c>
      <c r="E29" s="9">
        <v>0.74832818742461149</v>
      </c>
      <c r="F29" s="9"/>
      <c r="G29" s="9"/>
      <c r="H29" s="11">
        <v>0.48807179748758234</v>
      </c>
      <c r="I29" s="11">
        <v>0.51192820251241766</v>
      </c>
      <c r="J29" s="12">
        <v>1.3697179204374368E-2</v>
      </c>
      <c r="K29" s="8"/>
      <c r="L29" s="2"/>
      <c r="M29" s="8"/>
    </row>
    <row r="30" spans="1:13">
      <c r="A30" s="3">
        <v>24</v>
      </c>
      <c r="B30" s="9">
        <v>0.36926186824474533</v>
      </c>
      <c r="C30" s="9">
        <v>0.7079334608451141</v>
      </c>
      <c r="D30" s="9">
        <v>0.54488153662460159</v>
      </c>
      <c r="E30" s="9">
        <v>0.74832818742461149</v>
      </c>
      <c r="F30" s="9"/>
      <c r="G30" s="9"/>
      <c r="H30" s="11">
        <v>0.48144552948352326</v>
      </c>
      <c r="I30" s="11">
        <v>0.51855447051647685</v>
      </c>
      <c r="J30" s="12">
        <v>1.3470370823281976E-2</v>
      </c>
      <c r="K30" s="8"/>
      <c r="L30" s="2"/>
      <c r="M30" s="8"/>
    </row>
    <row r="31" spans="1:13">
      <c r="A31" s="3">
        <v>25</v>
      </c>
      <c r="B31" s="9">
        <v>0.37708960807216546</v>
      </c>
      <c r="C31" s="9">
        <v>0.77592735619876707</v>
      </c>
      <c r="D31" s="9">
        <v>0.58616476988401611</v>
      </c>
      <c r="E31" s="9">
        <v>0.75132150017430988</v>
      </c>
      <c r="F31" s="9"/>
      <c r="G31" s="9"/>
      <c r="H31" s="11">
        <v>0.47578893223144797</v>
      </c>
      <c r="I31" s="11">
        <v>0.52421106776855197</v>
      </c>
      <c r="J31" s="12">
        <v>1.3830130454712476E-2</v>
      </c>
      <c r="K31" s="8"/>
      <c r="L31" s="2"/>
      <c r="M31" s="8"/>
    </row>
    <row r="32" spans="1:13">
      <c r="A32" s="3">
        <v>26</v>
      </c>
      <c r="B32" s="9">
        <v>0.39019864906923335</v>
      </c>
      <c r="C32" s="9">
        <v>0.84857404066819886</v>
      </c>
      <c r="D32" s="9">
        <v>0.63270547921693265</v>
      </c>
      <c r="E32" s="9">
        <v>0.76628806392280224</v>
      </c>
      <c r="F32" s="9"/>
      <c r="G32" s="9"/>
      <c r="H32" s="11">
        <v>0.47094273690881372</v>
      </c>
      <c r="I32" s="11">
        <v>0.52905726309118617</v>
      </c>
      <c r="J32" s="12">
        <v>1.4031227945357879E-2</v>
      </c>
      <c r="K32" s="8"/>
      <c r="L32" s="2"/>
      <c r="M32" s="8"/>
    </row>
    <row r="33" spans="1:13">
      <c r="A33" s="3">
        <v>27</v>
      </c>
      <c r="B33" s="9">
        <v>0.40653017227678184</v>
      </c>
      <c r="C33" s="9">
        <v>0.92123268104417677</v>
      </c>
      <c r="D33" s="9">
        <v>0.67718439190990021</v>
      </c>
      <c r="E33" s="9">
        <v>0.78424794042099277</v>
      </c>
      <c r="F33" s="9"/>
      <c r="G33" s="9"/>
      <c r="H33" s="11">
        <v>0.47415406953955069</v>
      </c>
      <c r="I33" s="11">
        <v>0.52584593046044925</v>
      </c>
      <c r="J33" s="12">
        <v>1.4442676156954317E-2</v>
      </c>
      <c r="K33" s="8"/>
      <c r="L33" s="2"/>
      <c r="M33" s="8"/>
    </row>
    <row r="34" spans="1:13">
      <c r="A34" s="3">
        <v>28</v>
      </c>
      <c r="B34" s="9">
        <v>0.42497323530655529</v>
      </c>
      <c r="C34" s="9">
        <v>0.99021239029589869</v>
      </c>
      <c r="D34" s="9">
        <v>0.72178511631793929</v>
      </c>
      <c r="E34" s="9">
        <v>0.81343273973055275</v>
      </c>
      <c r="F34" s="9"/>
      <c r="G34" s="9"/>
      <c r="H34" s="11">
        <v>0.47489150673403013</v>
      </c>
      <c r="I34" s="11">
        <v>0.52510849326596976</v>
      </c>
      <c r="J34" s="12">
        <v>1.5294178922289122E-2</v>
      </c>
      <c r="K34" s="8"/>
      <c r="L34" s="2"/>
      <c r="M34" s="8"/>
    </row>
    <row r="35" spans="1:13">
      <c r="A35" s="3">
        <v>29</v>
      </c>
      <c r="B35" s="9">
        <v>0.44546991566512839</v>
      </c>
      <c r="C35" s="9">
        <v>1.0524553714129896</v>
      </c>
      <c r="D35" s="9">
        <v>0.76332354346813558</v>
      </c>
      <c r="E35" s="9">
        <v>0.83737924172814027</v>
      </c>
      <c r="F35" s="9"/>
      <c r="G35" s="9"/>
      <c r="H35" s="11">
        <v>0.47634061937879107</v>
      </c>
      <c r="I35" s="11">
        <v>0.52365938062120898</v>
      </c>
      <c r="J35" s="12">
        <v>1.562158290261677E-2</v>
      </c>
      <c r="K35" s="8"/>
      <c r="L35" s="2"/>
      <c r="M35" s="8"/>
    </row>
    <row r="36" spans="1:13">
      <c r="A36" s="3">
        <v>30</v>
      </c>
      <c r="B36" s="9">
        <v>0.4679498935213291</v>
      </c>
      <c r="C36" s="9">
        <v>1.1053965147398011</v>
      </c>
      <c r="D36" s="9">
        <v>0.80190957064241952</v>
      </c>
      <c r="E36" s="9">
        <v>0.84935249272693403</v>
      </c>
      <c r="F36" s="9"/>
      <c r="G36" s="9"/>
      <c r="H36" s="11">
        <v>0.47609781587244077</v>
      </c>
      <c r="I36" s="11">
        <v>0.52390218412755929</v>
      </c>
      <c r="J36" s="12">
        <v>1.600488197486408E-2</v>
      </c>
      <c r="K36" s="8"/>
      <c r="L36" s="2"/>
      <c r="M36" s="8"/>
    </row>
    <row r="37" spans="1:13">
      <c r="A37" s="3">
        <v>31</v>
      </c>
      <c r="B37" s="9">
        <v>0.4913774524435815</v>
      </c>
      <c r="C37" s="9">
        <v>1.147109830052369</v>
      </c>
      <c r="D37" s="9">
        <v>0.83379053290422345</v>
      </c>
      <c r="E37" s="9">
        <v>0.86731236922512478</v>
      </c>
      <c r="F37" s="9"/>
      <c r="G37" s="9"/>
      <c r="H37" s="11">
        <v>0.47781580999660977</v>
      </c>
      <c r="I37" s="11">
        <v>0.52218419000339023</v>
      </c>
      <c r="J37" s="12">
        <v>1.6006003187966161E-2</v>
      </c>
      <c r="K37" s="8"/>
      <c r="L37" s="2"/>
      <c r="M37" s="8"/>
    </row>
    <row r="38" spans="1:13">
      <c r="A38" s="3">
        <v>32</v>
      </c>
      <c r="B38" s="9">
        <v>0.51464995817208803</v>
      </c>
      <c r="C38" s="9">
        <v>1.1767175981009177</v>
      </c>
      <c r="D38" s="9">
        <v>0.86034514666141704</v>
      </c>
      <c r="E38" s="9">
        <v>0.88527224572331531</v>
      </c>
      <c r="F38" s="9"/>
      <c r="G38" s="9"/>
      <c r="H38" s="11">
        <v>0.47785518028567242</v>
      </c>
      <c r="I38" s="11">
        <v>0.52214481971432758</v>
      </c>
      <c r="J38" s="12">
        <v>1.5782796274823974E-2</v>
      </c>
      <c r="K38" s="8"/>
      <c r="L38" s="2"/>
      <c r="M38" s="8"/>
    </row>
    <row r="39" spans="1:13">
      <c r="A39" s="3">
        <v>33</v>
      </c>
      <c r="B39" s="9">
        <v>0.53768331831301452</v>
      </c>
      <c r="C39" s="9">
        <v>1.1947006680437744</v>
      </c>
      <c r="D39" s="9">
        <v>0.87966433567851632</v>
      </c>
      <c r="E39" s="9">
        <v>0.89649716853468453</v>
      </c>
      <c r="F39" s="9"/>
      <c r="G39" s="9"/>
      <c r="H39" s="11">
        <v>0.47949469293977887</v>
      </c>
      <c r="I39" s="11">
        <v>0.52050530706022113</v>
      </c>
      <c r="J39" s="12">
        <v>1.610561311211332E-2</v>
      </c>
      <c r="K39" s="8"/>
      <c r="L39" s="2"/>
      <c r="M39" s="8"/>
    </row>
    <row r="40" spans="1:13">
      <c r="A40" s="3">
        <v>34</v>
      </c>
      <c r="B40" s="9">
        <v>0.56115885351889427</v>
      </c>
      <c r="C40" s="9">
        <v>1.2028694855920694</v>
      </c>
      <c r="D40" s="9">
        <v>0.89305422234045051</v>
      </c>
      <c r="E40" s="9">
        <v>0.90847041953347829</v>
      </c>
      <c r="F40" s="9"/>
      <c r="G40" s="9"/>
      <c r="H40" s="11">
        <v>0.48279590171460707</v>
      </c>
      <c r="I40" s="11">
        <v>0.51720409828539304</v>
      </c>
      <c r="J40" s="12">
        <v>1.5837542120384719E-2</v>
      </c>
      <c r="K40" s="8"/>
      <c r="L40" s="2"/>
      <c r="M40" s="8"/>
    </row>
    <row r="41" spans="1:13">
      <c r="A41" s="3">
        <v>35</v>
      </c>
      <c r="B41" s="9">
        <v>0.58588991224495557</v>
      </c>
      <c r="C41" s="9">
        <v>1.2041729060521404</v>
      </c>
      <c r="D41" s="9">
        <v>0.90539297762328852</v>
      </c>
      <c r="E41" s="9">
        <v>0.91445704503287528</v>
      </c>
      <c r="F41" s="9"/>
      <c r="G41" s="9"/>
      <c r="H41" s="11">
        <v>0.48324138205559009</v>
      </c>
      <c r="I41" s="11">
        <v>0.5167586179444098</v>
      </c>
      <c r="J41" s="12">
        <v>1.5893000309456198E-2</v>
      </c>
      <c r="K41" s="8"/>
      <c r="L41" s="2"/>
      <c r="M41" s="8"/>
    </row>
    <row r="42" spans="1:13">
      <c r="A42" s="3">
        <v>36</v>
      </c>
      <c r="B42" s="9">
        <v>0.61283541028773558</v>
      </c>
      <c r="C42" s="9">
        <v>1.2017363005498733</v>
      </c>
      <c r="D42" s="9">
        <v>0.91611448662102701</v>
      </c>
      <c r="E42" s="9">
        <v>0.92044367053227216</v>
      </c>
      <c r="F42" s="9"/>
      <c r="G42" s="9"/>
      <c r="H42" s="11">
        <v>0.48500829027734599</v>
      </c>
      <c r="I42" s="11">
        <v>0.51499170972265407</v>
      </c>
      <c r="J42" s="12">
        <v>1.6198138765692819E-2</v>
      </c>
      <c r="K42" s="8"/>
      <c r="L42" s="2"/>
      <c r="M42" s="8"/>
    </row>
    <row r="43" spans="1:13">
      <c r="A43" s="3">
        <v>37</v>
      </c>
      <c r="B43" s="9">
        <v>0.64242543298061028</v>
      </c>
      <c r="C43" s="9">
        <v>1.198619933035777</v>
      </c>
      <c r="D43" s="9">
        <v>0.92867082271327162</v>
      </c>
      <c r="E43" s="9">
        <v>0.92643029603166904</v>
      </c>
      <c r="F43" s="9"/>
      <c r="G43" s="9"/>
      <c r="H43" s="11">
        <v>0.48535019727043377</v>
      </c>
      <c r="I43" s="11">
        <v>0.51464980272956629</v>
      </c>
      <c r="J43" s="12">
        <v>1.6090903795685983E-2</v>
      </c>
      <c r="K43" s="8"/>
      <c r="L43" s="2"/>
      <c r="M43" s="8"/>
    </row>
    <row r="44" spans="1:13">
      <c r="A44" s="3">
        <v>38</v>
      </c>
      <c r="B44" s="9">
        <v>0.67411022008940658</v>
      </c>
      <c r="C44" s="9">
        <v>1.1974588153185866</v>
      </c>
      <c r="D44" s="9">
        <v>0.94354067383708951</v>
      </c>
      <c r="E44" s="9">
        <v>0.93241692153106581</v>
      </c>
      <c r="F44" s="9"/>
      <c r="G44" s="9"/>
      <c r="H44" s="11">
        <v>0.48517975169170663</v>
      </c>
      <c r="I44" s="11">
        <v>0.51482024830829332</v>
      </c>
      <c r="J44" s="12">
        <v>1.6715680463542253E-2</v>
      </c>
      <c r="K44" s="8"/>
      <c r="L44" s="2"/>
      <c r="M44" s="8"/>
    </row>
    <row r="45" spans="1:13">
      <c r="A45" s="3">
        <v>39</v>
      </c>
      <c r="B45" s="9">
        <v>0.7065929016855137</v>
      </c>
      <c r="C45" s="9">
        <v>1.1998981409592508</v>
      </c>
      <c r="D45" s="9">
        <v>0.96076603326881971</v>
      </c>
      <c r="E45" s="9">
        <v>0.94439017252985968</v>
      </c>
      <c r="F45" s="9"/>
      <c r="G45" s="9"/>
      <c r="H45" s="11">
        <v>0.4847548508556091</v>
      </c>
      <c r="I45" s="11">
        <v>0.51524514914439079</v>
      </c>
      <c r="J45" s="12">
        <v>1.7895729688915424E-2</v>
      </c>
      <c r="K45" s="8"/>
      <c r="L45" s="2"/>
      <c r="M45" s="8"/>
    </row>
    <row r="46" spans="1:13">
      <c r="A46" s="3">
        <v>40</v>
      </c>
      <c r="B46" s="9">
        <v>0.7391050932770612</v>
      </c>
      <c r="C46" s="9">
        <v>1.2063287925754691</v>
      </c>
      <c r="D46" s="9">
        <v>0.97898017720536334</v>
      </c>
      <c r="E46" s="9">
        <v>0.95636342352865344</v>
      </c>
      <c r="F46" s="9"/>
      <c r="G46" s="9"/>
      <c r="H46" s="11">
        <v>0.48659478470697654</v>
      </c>
      <c r="I46" s="11">
        <v>0.51340521529302352</v>
      </c>
      <c r="J46" s="12">
        <v>1.8672076757312531E-2</v>
      </c>
      <c r="K46" s="8"/>
      <c r="L46" s="2"/>
      <c r="M46" s="8"/>
    </row>
    <row r="47" spans="1:13">
      <c r="A47" s="3">
        <v>41</v>
      </c>
      <c r="B47" s="9">
        <v>0.77162182536226087</v>
      </c>
      <c r="C47" s="9">
        <v>1.2156840743386472</v>
      </c>
      <c r="D47" s="9">
        <v>0.99965286389633323</v>
      </c>
      <c r="E47" s="9">
        <v>0.97432330002684409</v>
      </c>
      <c r="F47" s="9"/>
      <c r="G47" s="9"/>
      <c r="H47" s="11">
        <v>0.48648857438408782</v>
      </c>
      <c r="I47" s="11">
        <v>0.51351142561591212</v>
      </c>
      <c r="J47" s="12">
        <v>1.7954391138942899E-2</v>
      </c>
      <c r="K47" s="8"/>
      <c r="L47" s="2"/>
      <c r="M47" s="8"/>
    </row>
    <row r="48" spans="1:13">
      <c r="A48" s="3">
        <v>42</v>
      </c>
      <c r="B48" s="9">
        <v>0.8049493298819772</v>
      </c>
      <c r="C48" s="9">
        <v>1.2268103706963993</v>
      </c>
      <c r="D48" s="9">
        <v>1.021198884553433</v>
      </c>
      <c r="E48" s="9">
        <v>0.99153484833761019</v>
      </c>
      <c r="F48" s="9"/>
      <c r="G48" s="9"/>
      <c r="H48" s="11">
        <v>0.48739150158550826</v>
      </c>
      <c r="I48" s="11">
        <v>0.51260849841449185</v>
      </c>
      <c r="J48" s="12">
        <v>1.7380443950566562E-2</v>
      </c>
      <c r="K48" s="8"/>
      <c r="L48" s="2"/>
      <c r="M48" s="8"/>
    </row>
    <row r="49" spans="1:13">
      <c r="A49" s="3">
        <v>43</v>
      </c>
      <c r="B49" s="9">
        <v>0.83986976622135801</v>
      </c>
      <c r="C49" s="9">
        <v>1.2398131833217778</v>
      </c>
      <c r="D49" s="9">
        <v>1.0457489932752839</v>
      </c>
      <c r="E49" s="9">
        <v>1.0154813503351978</v>
      </c>
      <c r="F49" s="9"/>
      <c r="G49" s="9"/>
      <c r="H49" s="11">
        <v>0.48522911429185345</v>
      </c>
      <c r="I49" s="11">
        <v>0.51477088570814666</v>
      </c>
      <c r="J49" s="12">
        <v>1.7131880297526141E-2</v>
      </c>
      <c r="K49" s="8"/>
      <c r="L49" s="2"/>
      <c r="M49" s="8"/>
    </row>
    <row r="50" spans="1:13">
      <c r="A50" s="3">
        <v>44</v>
      </c>
      <c r="B50" s="9">
        <v>0.87673585742654936</v>
      </c>
      <c r="C50" s="9">
        <v>1.2560180037653959</v>
      </c>
      <c r="D50" s="9">
        <v>1.0725600979849557</v>
      </c>
      <c r="E50" s="9">
        <v>1.0454144778321823</v>
      </c>
      <c r="F50" s="9"/>
      <c r="G50" s="9"/>
      <c r="H50" s="11">
        <v>0.48369771040195791</v>
      </c>
      <c r="I50" s="11">
        <v>0.51630228959804214</v>
      </c>
      <c r="J50" s="12">
        <v>1.727580148560659E-2</v>
      </c>
      <c r="K50" s="8"/>
      <c r="L50" s="2"/>
      <c r="M50" s="8"/>
    </row>
    <row r="51" spans="1:13">
      <c r="A51" s="3">
        <v>45</v>
      </c>
      <c r="B51" s="9">
        <v>0.91622045705592214</v>
      </c>
      <c r="C51" s="9">
        <v>1.2770658775140871</v>
      </c>
      <c r="D51" s="9">
        <v>1.102571939670284</v>
      </c>
      <c r="E51" s="9">
        <v>1.0805859026411389</v>
      </c>
      <c r="F51" s="9"/>
      <c r="G51" s="9"/>
      <c r="H51" s="11">
        <v>0.48356977240350835</v>
      </c>
      <c r="I51" s="11">
        <v>0.51643022759649171</v>
      </c>
      <c r="J51" s="12">
        <v>1.7644082319037226E-2</v>
      </c>
      <c r="K51" s="8"/>
      <c r="L51" s="2"/>
      <c r="M51" s="8"/>
    </row>
    <row r="52" spans="1:13">
      <c r="A52" s="3">
        <v>46</v>
      </c>
      <c r="B52" s="9">
        <v>0.95954111347026683</v>
      </c>
      <c r="C52" s="9">
        <v>1.3050013349413117</v>
      </c>
      <c r="D52" s="9">
        <v>1.138908770802157</v>
      </c>
      <c r="E52" s="9">
        <v>1.1224922811369173</v>
      </c>
      <c r="F52" s="9"/>
      <c r="G52" s="9"/>
      <c r="H52" s="11">
        <v>0.48078636501735705</v>
      </c>
      <c r="I52" s="11">
        <v>0.51921363498264306</v>
      </c>
      <c r="J52" s="12">
        <v>1.8601752564362504E-2</v>
      </c>
      <c r="K52" s="8"/>
      <c r="L52" s="2"/>
      <c r="M52" s="8"/>
    </row>
    <row r="53" spans="1:13">
      <c r="A53" s="3">
        <v>47</v>
      </c>
      <c r="B53" s="9">
        <v>1.0083676237297903</v>
      </c>
      <c r="C53" s="9">
        <v>1.3408210211706406</v>
      </c>
      <c r="D53" s="9">
        <v>1.1804375813686454</v>
      </c>
      <c r="E53" s="9">
        <v>1.1696369569446676</v>
      </c>
      <c r="F53" s="9"/>
      <c r="G53" s="9"/>
      <c r="H53" s="11">
        <v>0.48242382552438917</v>
      </c>
      <c r="I53" s="11">
        <v>0.51757617447561088</v>
      </c>
      <c r="J53" s="12">
        <v>1.8771686007724154E-2</v>
      </c>
      <c r="K53" s="8"/>
      <c r="L53" s="2"/>
      <c r="M53" s="8"/>
    </row>
    <row r="54" spans="1:13">
      <c r="A54" s="3">
        <v>48</v>
      </c>
      <c r="B54" s="9">
        <v>1.0643680462473091</v>
      </c>
      <c r="C54" s="9">
        <v>1.3844306208588404</v>
      </c>
      <c r="D54" s="9">
        <v>1.2307629885650773</v>
      </c>
      <c r="E54" s="9">
        <v>1.2235165864392399</v>
      </c>
      <c r="F54" s="9"/>
      <c r="G54" s="9"/>
      <c r="H54" s="11">
        <v>0.4801174660307399</v>
      </c>
      <c r="I54" s="11">
        <v>0.51988253396925999</v>
      </c>
      <c r="J54" s="12">
        <v>1.8747827655656364E-2</v>
      </c>
      <c r="K54" s="8"/>
      <c r="L54" s="2"/>
      <c r="M54" s="8"/>
    </row>
    <row r="55" spans="1:13">
      <c r="A55" s="3">
        <v>49</v>
      </c>
      <c r="B55" s="9">
        <v>1.1277272436144654</v>
      </c>
      <c r="C55" s="9">
        <v>1.434549071877355</v>
      </c>
      <c r="D55" s="9">
        <v>1.2873431472305583</v>
      </c>
      <c r="E55" s="9">
        <v>1.2766478877463872</v>
      </c>
      <c r="F55" s="9"/>
      <c r="G55" s="9"/>
      <c r="H55" s="11">
        <v>0.47977657091811687</v>
      </c>
      <c r="I55" s="11">
        <v>0.52022342908188313</v>
      </c>
      <c r="J55" s="12">
        <v>1.8777786067846178E-2</v>
      </c>
      <c r="K55" s="8"/>
      <c r="L55" s="2"/>
      <c r="M55" s="8"/>
    </row>
    <row r="56" spans="1:13">
      <c r="A56" s="3">
        <v>50</v>
      </c>
      <c r="B56" s="9">
        <v>1.1965166904906621</v>
      </c>
      <c r="C56" s="9">
        <v>1.4880243116024146</v>
      </c>
      <c r="D56" s="9">
        <v>1.3480868606762488</v>
      </c>
      <c r="E56" s="9">
        <v>1.3365141427403562</v>
      </c>
      <c r="F56" s="9"/>
      <c r="G56" s="9"/>
      <c r="H56" s="11">
        <v>0.48004731537539858</v>
      </c>
      <c r="I56" s="11">
        <v>0.51995268462460142</v>
      </c>
      <c r="J56" s="12">
        <v>1.8725606422353578E-2</v>
      </c>
      <c r="K56" s="8"/>
      <c r="L56" s="2"/>
      <c r="M56" s="8"/>
    </row>
    <row r="57" spans="1:13">
      <c r="A57" s="3">
        <v>51</v>
      </c>
      <c r="B57" s="9">
        <v>1.2674988198541028</v>
      </c>
      <c r="C57" s="9">
        <v>1.5409977749651167</v>
      </c>
      <c r="D57" s="9">
        <v>1.4100658661198056</v>
      </c>
      <c r="E57" s="9">
        <v>1.3956320695469004</v>
      </c>
      <c r="F57" s="9"/>
      <c r="G57" s="9"/>
      <c r="H57" s="11">
        <v>0.47872910078272701</v>
      </c>
      <c r="I57" s="11">
        <v>0.52127089921727299</v>
      </c>
      <c r="J57" s="12">
        <v>1.8406390467157457E-2</v>
      </c>
      <c r="K57" s="8"/>
      <c r="L57" s="2"/>
      <c r="M57" s="8"/>
    </row>
    <row r="58" spans="1:13">
      <c r="A58" s="3">
        <v>52</v>
      </c>
      <c r="B58" s="9">
        <v>1.3392222645143477</v>
      </c>
      <c r="C58" s="9">
        <v>1.5908870332758767</v>
      </c>
      <c r="D58" s="9">
        <v>1.4704425514617101</v>
      </c>
      <c r="E58" s="9">
        <v>1.4607366218528415</v>
      </c>
      <c r="F58" s="9"/>
      <c r="G58" s="9"/>
      <c r="H58" s="11">
        <v>0.4785909541764119</v>
      </c>
      <c r="I58" s="11">
        <v>0.52140904582358805</v>
      </c>
      <c r="J58" s="12">
        <v>1.8086989088224883E-2</v>
      </c>
      <c r="K58" s="8"/>
      <c r="L58" s="2"/>
      <c r="M58" s="8"/>
    </row>
    <row r="59" spans="1:13">
      <c r="A59" s="3">
        <v>53</v>
      </c>
      <c r="B59" s="9">
        <v>1.4126048246277032</v>
      </c>
      <c r="C59" s="9">
        <v>1.6387014076013433</v>
      </c>
      <c r="D59" s="9">
        <v>1.5304532350646392</v>
      </c>
      <c r="E59" s="9">
        <v>1.5265895023462077</v>
      </c>
      <c r="F59" s="9"/>
      <c r="G59" s="9"/>
      <c r="H59" s="11">
        <v>0.47876960860272871</v>
      </c>
      <c r="I59" s="11">
        <v>0.52123039139727123</v>
      </c>
      <c r="J59" s="12">
        <v>1.8044904198014307E-2</v>
      </c>
      <c r="K59" s="8"/>
      <c r="L59" s="2"/>
      <c r="M59" s="8"/>
    </row>
    <row r="60" spans="1:13">
      <c r="A60" s="3">
        <v>54</v>
      </c>
      <c r="B60" s="9">
        <v>1.4892819125585242</v>
      </c>
      <c r="C60" s="9">
        <v>1.6860668014029625</v>
      </c>
      <c r="D60" s="9">
        <v>1.5917815627708822</v>
      </c>
      <c r="E60" s="9">
        <v>1.5976806801515453</v>
      </c>
      <c r="F60" s="9"/>
      <c r="G60" s="9"/>
      <c r="H60" s="11">
        <v>0.47912844927139703</v>
      </c>
      <c r="I60" s="11">
        <v>0.52087155072860292</v>
      </c>
      <c r="J60" s="12">
        <v>1.7430861221070303E-2</v>
      </c>
      <c r="K60" s="8"/>
      <c r="L60" s="2"/>
      <c r="M60" s="8"/>
    </row>
    <row r="61" spans="1:13">
      <c r="A61" s="3">
        <v>55</v>
      </c>
      <c r="B61" s="9">
        <v>1.5700658557981191</v>
      </c>
      <c r="C61" s="9">
        <v>1.7334768310941533</v>
      </c>
      <c r="D61" s="9">
        <v>1.6552628225677539</v>
      </c>
      <c r="E61" s="9">
        <v>1.6687718579568835</v>
      </c>
      <c r="F61" s="9"/>
      <c r="G61" s="9"/>
      <c r="H61" s="11">
        <v>0.47863375385103596</v>
      </c>
      <c r="I61" s="11">
        <v>0.5213662461489641</v>
      </c>
      <c r="J61" s="12">
        <v>1.6770484719044614E-2</v>
      </c>
      <c r="K61" s="8"/>
      <c r="L61" s="2"/>
      <c r="M61" s="8"/>
    </row>
    <row r="62" spans="1:13">
      <c r="A62" s="3">
        <v>56</v>
      </c>
      <c r="B62" s="9">
        <v>1.655187726494536</v>
      </c>
      <c r="C62" s="9">
        <v>1.7822223967516397</v>
      </c>
      <c r="D62" s="9">
        <v>1.7214162363979417</v>
      </c>
      <c r="E62" s="9">
        <v>1.7458496612616188</v>
      </c>
      <c r="F62" s="9"/>
      <c r="G62" s="9"/>
      <c r="H62" s="11">
        <v>0.47865799337010367</v>
      </c>
      <c r="I62" s="11">
        <v>0.52134200662989627</v>
      </c>
      <c r="J62" s="12">
        <v>1.6420308038232145E-2</v>
      </c>
      <c r="K62" s="8"/>
      <c r="L62" s="2"/>
      <c r="M62" s="8"/>
    </row>
    <row r="63" spans="1:13">
      <c r="A63" s="3">
        <v>57</v>
      </c>
      <c r="B63" s="9">
        <v>1.7440982520377561</v>
      </c>
      <c r="C63" s="9">
        <v>1.8338515629478511</v>
      </c>
      <c r="D63" s="9">
        <v>1.7910012764207477</v>
      </c>
      <c r="E63" s="9">
        <v>1.8236757927537781</v>
      </c>
      <c r="F63" s="9"/>
      <c r="G63" s="9"/>
      <c r="H63" s="11">
        <v>0.47742290610344268</v>
      </c>
      <c r="I63" s="11">
        <v>0.52257709389655727</v>
      </c>
      <c r="J63" s="12">
        <v>1.5728263417570925E-2</v>
      </c>
      <c r="K63" s="8"/>
      <c r="L63" s="2"/>
      <c r="M63" s="8"/>
    </row>
    <row r="64" spans="1:13">
      <c r="A64" s="3">
        <v>58</v>
      </c>
      <c r="B64" s="9">
        <v>1.8352368550819591</v>
      </c>
      <c r="C64" s="9">
        <v>1.8900539013022137</v>
      </c>
      <c r="D64" s="9">
        <v>1.8639297731982916</v>
      </c>
      <c r="E64" s="9">
        <v>1.9067402215579101</v>
      </c>
      <c r="F64" s="9"/>
      <c r="G64" s="9"/>
      <c r="H64" s="11">
        <v>0.47656942329500035</v>
      </c>
      <c r="I64" s="11">
        <v>0.52343057670499959</v>
      </c>
      <c r="J64" s="12">
        <v>1.5276426283863279E-2</v>
      </c>
      <c r="K64" s="8"/>
      <c r="L64" s="2"/>
      <c r="M64" s="8"/>
    </row>
    <row r="65" spans="1:13">
      <c r="A65" s="3">
        <v>59</v>
      </c>
      <c r="B65" s="9">
        <v>1.9275117203508185</v>
      </c>
      <c r="C65" s="9">
        <v>1.9522917441726224</v>
      </c>
      <c r="D65" s="9">
        <v>1.9405187673153821</v>
      </c>
      <c r="E65" s="9">
        <v>1.9478982718662639</v>
      </c>
      <c r="F65" s="9"/>
      <c r="G65" s="9"/>
      <c r="H65" s="11">
        <v>0.47509949715550992</v>
      </c>
      <c r="I65" s="11">
        <v>0.52490050284448997</v>
      </c>
      <c r="J65" s="12">
        <v>1.4795622945359323E-2</v>
      </c>
      <c r="K65" s="8"/>
      <c r="L65" s="2"/>
      <c r="M65" s="8"/>
    </row>
    <row r="66" spans="1:13">
      <c r="A66" s="3">
        <v>60</v>
      </c>
      <c r="B66" s="9">
        <v>2.0226303933297589</v>
      </c>
      <c r="C66" s="9">
        <v>2.021840542454945</v>
      </c>
      <c r="D66" s="9">
        <v>2.0222154414036142</v>
      </c>
      <c r="E66" s="9">
        <v>2.0309627006703956</v>
      </c>
      <c r="F66" s="9"/>
      <c r="G66" s="9"/>
      <c r="H66" s="11">
        <v>0.47464522813571763</v>
      </c>
      <c r="I66" s="11">
        <v>0.52535477186428237</v>
      </c>
      <c r="J66" s="12">
        <v>1.3853792749739502E-2</v>
      </c>
      <c r="K66" s="8"/>
      <c r="L66" s="2"/>
      <c r="M66" s="8"/>
    </row>
    <row r="67" spans="1:13">
      <c r="A67" s="3">
        <v>61</v>
      </c>
      <c r="B67" s="9">
        <v>2.1233003838342723</v>
      </c>
      <c r="C67" s="9">
        <v>2.0992007989748123</v>
      </c>
      <c r="D67" s="9">
        <v>2.1105840775498539</v>
      </c>
      <c r="E67" s="9">
        <v>2.1028022066631582</v>
      </c>
      <c r="F67" s="9"/>
      <c r="G67" s="9"/>
      <c r="H67" s="11">
        <v>0.47234334705037978</v>
      </c>
      <c r="I67" s="11">
        <v>0.52765665294962016</v>
      </c>
      <c r="J67" s="12">
        <v>1.3513061489617308E-2</v>
      </c>
      <c r="K67" s="8"/>
      <c r="L67" s="2"/>
      <c r="M67" s="8"/>
    </row>
    <row r="68" spans="1:13">
      <c r="A68" s="3">
        <v>62</v>
      </c>
      <c r="B68" s="9">
        <v>2.2309057231291325</v>
      </c>
      <c r="C68" s="9">
        <v>2.1838580376594998</v>
      </c>
      <c r="D68" s="9">
        <v>2.2060965792143654</v>
      </c>
      <c r="E68" s="9">
        <v>2.1499468824709087</v>
      </c>
      <c r="F68" s="9"/>
      <c r="G68" s="9"/>
      <c r="H68" s="11">
        <v>0.47268088393465307</v>
      </c>
      <c r="I68" s="11">
        <v>0.52731911606534698</v>
      </c>
      <c r="J68" s="12">
        <v>1.323301555177769E-2</v>
      </c>
      <c r="K68" s="8"/>
      <c r="L68" s="2"/>
      <c r="M68" s="8"/>
    </row>
    <row r="69" spans="1:13">
      <c r="A69" s="3">
        <v>63</v>
      </c>
      <c r="B69" s="9">
        <v>2.3464870640782003</v>
      </c>
      <c r="C69" s="9">
        <v>2.2736670080738466</v>
      </c>
      <c r="D69" s="9">
        <v>2.3084680051337068</v>
      </c>
      <c r="E69" s="9">
        <v>2.2090648092774527</v>
      </c>
      <c r="F69" s="9"/>
      <c r="G69" s="9"/>
      <c r="H69" s="11">
        <v>0.47790401394059673</v>
      </c>
      <c r="I69" s="11">
        <v>0.52209598605940333</v>
      </c>
      <c r="J69" s="12">
        <v>1.3485665586596611E-2</v>
      </c>
      <c r="K69" s="8"/>
      <c r="L69" s="2"/>
      <c r="M69" s="8"/>
    </row>
    <row r="70" spans="1:13">
      <c r="A70" s="3">
        <v>64</v>
      </c>
      <c r="B70" s="9">
        <v>2.4700807680203019</v>
      </c>
      <c r="C70" s="9">
        <v>2.3669362063512231</v>
      </c>
      <c r="D70" s="9">
        <v>2.4165329113830798</v>
      </c>
      <c r="E70" s="9">
        <v>2.2449845622738347</v>
      </c>
      <c r="F70" s="9"/>
      <c r="G70" s="9"/>
      <c r="H70" s="11">
        <v>0.48084653450735276</v>
      </c>
      <c r="I70" s="11">
        <v>0.51915346549264718</v>
      </c>
      <c r="J70" s="12">
        <v>1.2030867976604799E-2</v>
      </c>
      <c r="K70" s="8"/>
      <c r="L70" s="2"/>
      <c r="M70" s="8"/>
    </row>
    <row r="72" spans="1:13">
      <c r="D72" s="2">
        <f>SUMPRODUCT(D6:D70,$J$6:$J$70)</f>
        <v>1.0000000000000007</v>
      </c>
      <c r="E72" s="2">
        <f>SUMPRODUCT(E6:E70,$J$6:$J$70)</f>
        <v>1.0000000000000002</v>
      </c>
      <c r="L72" s="2"/>
    </row>
    <row r="74" spans="1:13">
      <c r="A74" s="57">
        <v>21</v>
      </c>
      <c r="D74" s="9">
        <f>D27</f>
        <v>0.49704373411382591</v>
      </c>
      <c r="E74" s="9">
        <f>E27</f>
        <v>0.74832818742461149</v>
      </c>
      <c r="F74" s="11">
        <f>E74/D74</f>
        <v>1.505558034563695</v>
      </c>
    </row>
    <row r="75" spans="1:13">
      <c r="A75" s="57" t="s">
        <v>133</v>
      </c>
      <c r="D75" s="2">
        <f>SUMPRODUCT(D27:D41,$J$27:$J$41)/SUM($J$27:$J$41)</f>
        <v>0.71552773370537848</v>
      </c>
      <c r="E75" s="2">
        <f>SUMPRODUCT(E27:E41,$J$27:$J$41)/SUM($J$27:$J$41)</f>
        <v>0.82145903346025739</v>
      </c>
      <c r="F75" s="11">
        <f>E75/D75</f>
        <v>1.1480463925644238</v>
      </c>
    </row>
    <row r="76" spans="1:13">
      <c r="A76" s="57" t="s">
        <v>134</v>
      </c>
      <c r="D76" s="2">
        <f>SUMPRODUCT(D27:D35,$J$27:$J$35)/SUM($J$27:$J$35)</f>
        <v>0.60693784302971787</v>
      </c>
      <c r="E76" s="2">
        <f>SUMPRODUCT(E27:E35,$J$27:$J$35)/SUM($J$27:$J$35)</f>
        <v>0.77308149411521931</v>
      </c>
      <c r="F76" s="11">
        <f>E76/D76</f>
        <v>1.2737408006331326</v>
      </c>
    </row>
    <row r="77" spans="1:13">
      <c r="F77" s="11"/>
    </row>
    <row r="78" spans="1:13">
      <c r="A78" s="57" t="s">
        <v>56</v>
      </c>
      <c r="D78" s="2">
        <f>SUMPRODUCT(D66:D70,$J$66:$J$70)/SUM($J$66:$J$70)</f>
        <v>2.2072182534098057</v>
      </c>
      <c r="E78" s="2">
        <f>SUMPRODUCT(E66:E70,$J$66:$J$70)/SUM($J$66:$J$70)</f>
        <v>2.1447315242365224</v>
      </c>
      <c r="F78" s="11">
        <f>E78/D78</f>
        <v>0.97168982764765055</v>
      </c>
    </row>
    <row r="79" spans="1:13">
      <c r="A79" s="57">
        <v>64</v>
      </c>
      <c r="D79" s="9">
        <f>D70</f>
        <v>2.4165329113830798</v>
      </c>
      <c r="E79" s="9">
        <f>E70</f>
        <v>2.2449845622738347</v>
      </c>
      <c r="F79" s="11">
        <f>E79/D79</f>
        <v>0.92901054717642517</v>
      </c>
    </row>
  </sheetData>
  <sheetProtection password="D0A7" sheet="1" objects="1" scenarios="1"/>
  <mergeCells count="1">
    <mergeCell ref="H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1"/>
  <dimension ref="A1:K70"/>
  <sheetViews>
    <sheetView workbookViewId="0">
      <selection activeCell="A2" sqref="A2"/>
    </sheetView>
  </sheetViews>
  <sheetFormatPr defaultRowHeight="15"/>
  <sheetData>
    <row r="1" spans="1:11">
      <c r="A1" s="7" t="s">
        <v>20</v>
      </c>
    </row>
    <row r="4" spans="1:11">
      <c r="B4" s="90" t="s">
        <v>21</v>
      </c>
      <c r="C4" s="90"/>
      <c r="D4" s="90" t="s">
        <v>22</v>
      </c>
      <c r="E4" s="90"/>
      <c r="F4" s="90" t="s">
        <v>23</v>
      </c>
      <c r="G4" s="90"/>
      <c r="H4" s="90" t="s">
        <v>24</v>
      </c>
      <c r="I4" s="90"/>
      <c r="J4" s="90">
        <v>2010</v>
      </c>
      <c r="K4" s="90"/>
    </row>
    <row r="5" spans="1:11">
      <c r="A5" s="1" t="s">
        <v>5</v>
      </c>
      <c r="B5" s="1" t="s">
        <v>6</v>
      </c>
      <c r="C5" s="1" t="s">
        <v>7</v>
      </c>
      <c r="D5" s="1" t="s">
        <v>6</v>
      </c>
      <c r="E5" s="1" t="s">
        <v>7</v>
      </c>
      <c r="F5" s="1" t="s">
        <v>6</v>
      </c>
      <c r="G5" s="1" t="s">
        <v>7</v>
      </c>
      <c r="H5" s="1" t="s">
        <v>6</v>
      </c>
      <c r="I5" s="1" t="s">
        <v>7</v>
      </c>
      <c r="J5" s="1" t="s">
        <v>6</v>
      </c>
      <c r="K5" s="1" t="s">
        <v>7</v>
      </c>
    </row>
    <row r="6" spans="1:11">
      <c r="A6" s="1">
        <v>0</v>
      </c>
      <c r="B6" s="9">
        <v>7.1620965643812742</v>
      </c>
      <c r="C6" s="9">
        <v>5.9213214714909812</v>
      </c>
      <c r="D6" s="9">
        <v>6.7968714125327434</v>
      </c>
      <c r="E6" s="9">
        <v>6.263080871440045</v>
      </c>
      <c r="F6" s="9">
        <v>7.4694508607639971</v>
      </c>
      <c r="G6" s="9">
        <v>6.4164933803782711</v>
      </c>
      <c r="H6" s="9">
        <v>7.678090462168135</v>
      </c>
      <c r="I6" s="9">
        <v>6.4216303704289848</v>
      </c>
      <c r="J6" s="9">
        <v>7.5284826690791506</v>
      </c>
      <c r="K6" s="9">
        <v>6.4096464695642172</v>
      </c>
    </row>
    <row r="7" spans="1:11">
      <c r="A7" s="1">
        <v>1</v>
      </c>
      <c r="B7" s="9">
        <v>4.0015295814299376</v>
      </c>
      <c r="C7" s="9">
        <v>3.3350964245256982</v>
      </c>
      <c r="D7" s="9">
        <v>3.7349723247764546</v>
      </c>
      <c r="E7" s="9">
        <v>3.4208479960472702</v>
      </c>
      <c r="F7" s="9">
        <v>4.0557609742078577</v>
      </c>
      <c r="G7" s="9">
        <v>3.4999933160777679</v>
      </c>
      <c r="H7" s="9">
        <v>4.0809345402676929</v>
      </c>
      <c r="I7" s="9">
        <v>3.4186075117027963</v>
      </c>
      <c r="J7" s="9">
        <v>4.254437200358554</v>
      </c>
      <c r="K7" s="9">
        <v>3.6335491726924225</v>
      </c>
    </row>
    <row r="8" spans="1:11">
      <c r="A8" s="1">
        <v>2</v>
      </c>
      <c r="B8" s="9">
        <v>1.8067097700268906</v>
      </c>
      <c r="C8" s="9">
        <v>1.5287309647506337</v>
      </c>
      <c r="D8" s="9">
        <v>1.6399836924206683</v>
      </c>
      <c r="E8" s="9">
        <v>1.4838127947963964</v>
      </c>
      <c r="F8" s="9">
        <v>1.7304858674293213</v>
      </c>
      <c r="G8" s="9">
        <v>1.5117788300242874</v>
      </c>
      <c r="H8" s="9">
        <v>1.677476463173212</v>
      </c>
      <c r="I8" s="9">
        <v>1.4116005476909799</v>
      </c>
      <c r="J8" s="9">
        <v>1.9613753718504001</v>
      </c>
      <c r="K8" s="9">
        <v>1.6889697392673177</v>
      </c>
    </row>
    <row r="9" spans="1:11">
      <c r="A9" s="1">
        <v>3</v>
      </c>
      <c r="B9" s="9">
        <v>0.33322283464617503</v>
      </c>
      <c r="C9" s="9">
        <v>0.2564748722226588</v>
      </c>
      <c r="D9" s="9">
        <v>0.36123464263035632</v>
      </c>
      <c r="E9" s="9">
        <v>0.30328755404727437</v>
      </c>
      <c r="F9" s="9">
        <v>0.3002895000241928</v>
      </c>
      <c r="G9" s="9">
        <v>0.26507454749805787</v>
      </c>
      <c r="H9" s="9">
        <v>0.35572834328281433</v>
      </c>
      <c r="I9" s="9">
        <v>0.29313279099964212</v>
      </c>
      <c r="J9" s="9">
        <v>0.40730421419152218</v>
      </c>
      <c r="K9" s="9">
        <v>0.31397076665864027</v>
      </c>
    </row>
    <row r="10" spans="1:11">
      <c r="A10" s="1">
        <v>4</v>
      </c>
      <c r="B10" s="9">
        <v>0.22637174991906231</v>
      </c>
      <c r="C10" s="9">
        <v>0.24694364204013186</v>
      </c>
      <c r="D10" s="9">
        <v>0.23680796134455043</v>
      </c>
      <c r="E10" s="9">
        <v>0.23307601903913261</v>
      </c>
      <c r="F10" s="9">
        <v>0.24342852770123916</v>
      </c>
      <c r="G10" s="9">
        <v>0.24718196799551723</v>
      </c>
      <c r="H10" s="9">
        <v>0.27616865996635687</v>
      </c>
      <c r="I10" s="9">
        <v>0.26564946455673266</v>
      </c>
      <c r="J10" s="9">
        <v>0.27134058197658267</v>
      </c>
      <c r="K10" s="9">
        <v>0.26869947729157878</v>
      </c>
    </row>
    <row r="11" spans="1:11">
      <c r="A11" s="1">
        <v>5</v>
      </c>
      <c r="B11" s="9">
        <v>0.204032545939314</v>
      </c>
      <c r="C11" s="9">
        <v>0.19069279188271382</v>
      </c>
      <c r="D11" s="9">
        <v>0.19858879242026925</v>
      </c>
      <c r="E11" s="9">
        <v>0.19242646379416753</v>
      </c>
      <c r="F11" s="9">
        <v>0.21974040776631215</v>
      </c>
      <c r="G11" s="9">
        <v>0.20657896085114008</v>
      </c>
      <c r="H11" s="9">
        <v>0.25589069372750256</v>
      </c>
      <c r="I11" s="9">
        <v>0.22144976585309983</v>
      </c>
      <c r="J11" s="9">
        <v>0.22761707063455974</v>
      </c>
      <c r="K11" s="9">
        <v>0.23617480214725728</v>
      </c>
    </row>
    <row r="12" spans="1:11">
      <c r="A12" s="1">
        <v>6</v>
      </c>
      <c r="B12" s="9">
        <v>0.22720674643793257</v>
      </c>
      <c r="C12" s="9">
        <v>0.16904254226019286</v>
      </c>
      <c r="D12" s="9">
        <v>0.18812263232245471</v>
      </c>
      <c r="E12" s="9">
        <v>0.15979793515982421</v>
      </c>
      <c r="F12" s="9">
        <v>0.20124993488854465</v>
      </c>
      <c r="G12" s="9">
        <v>0.19485636593619957</v>
      </c>
      <c r="H12" s="9">
        <v>0.24285936746832976</v>
      </c>
      <c r="I12" s="9">
        <v>0.1942249133588041</v>
      </c>
      <c r="J12" s="9">
        <v>0.25025791586621277</v>
      </c>
      <c r="K12" s="9">
        <v>0.23082381686906001</v>
      </c>
    </row>
    <row r="13" spans="1:11">
      <c r="A13" s="1">
        <v>7</v>
      </c>
      <c r="B13" s="9">
        <v>0.19249817491001073</v>
      </c>
      <c r="C13" s="9">
        <v>0.16437544597125331</v>
      </c>
      <c r="D13" s="9">
        <v>0.18183701146801845</v>
      </c>
      <c r="E13" s="9">
        <v>0.14497537148070952</v>
      </c>
      <c r="F13" s="9">
        <v>0.21002732192462362</v>
      </c>
      <c r="G13" s="9">
        <v>0.16417726828546281</v>
      </c>
      <c r="H13" s="9">
        <v>0.21317020837571987</v>
      </c>
      <c r="I13" s="9">
        <v>0.20163000881759771</v>
      </c>
      <c r="J13" s="9">
        <v>0.22014506054360752</v>
      </c>
      <c r="K13" s="9">
        <v>0.18958851344212183</v>
      </c>
    </row>
    <row r="14" spans="1:11">
      <c r="A14" s="1">
        <v>8</v>
      </c>
      <c r="B14" s="9">
        <v>0.18590324343849843</v>
      </c>
      <c r="C14" s="9">
        <v>0.141459276046008</v>
      </c>
      <c r="D14" s="9">
        <v>0.21050051890308752</v>
      </c>
      <c r="E14" s="9">
        <v>0.19002230304436629</v>
      </c>
      <c r="F14" s="9">
        <v>0.24959421530773584</v>
      </c>
      <c r="G14" s="9">
        <v>0.20468165165825916</v>
      </c>
      <c r="H14" s="9">
        <v>0.28192059435858435</v>
      </c>
      <c r="I14" s="9">
        <v>0.2443027475891433</v>
      </c>
      <c r="J14" s="9">
        <v>0.24588198106882964</v>
      </c>
      <c r="K14" s="9">
        <v>0.20546329054631346</v>
      </c>
    </row>
    <row r="15" spans="1:11">
      <c r="A15" s="1">
        <v>9</v>
      </c>
      <c r="B15" s="9">
        <v>0.25041603170402715</v>
      </c>
      <c r="C15" s="9">
        <v>0.2000606737338661</v>
      </c>
      <c r="D15" s="9">
        <v>0.26084709399339362</v>
      </c>
      <c r="E15" s="9">
        <v>0.24181789374482818</v>
      </c>
      <c r="F15" s="9">
        <v>0.27140096162439131</v>
      </c>
      <c r="G15" s="9">
        <v>0.22513538197646205</v>
      </c>
      <c r="H15" s="9">
        <v>0.28211444914748263</v>
      </c>
      <c r="I15" s="9">
        <v>0.24573769202531651</v>
      </c>
      <c r="J15" s="9">
        <v>0.29626655204082469</v>
      </c>
      <c r="K15" s="9">
        <v>0.25015032293557793</v>
      </c>
    </row>
    <row r="16" spans="1:11">
      <c r="A16" s="1">
        <v>10</v>
      </c>
      <c r="B16" s="9">
        <v>0.26524370267172559</v>
      </c>
      <c r="C16" s="9">
        <v>0.22123922670554166</v>
      </c>
      <c r="D16" s="9">
        <v>0.26554955274243069</v>
      </c>
      <c r="E16" s="9">
        <v>0.25333494250250593</v>
      </c>
      <c r="F16" s="9">
        <v>0.25729405352532397</v>
      </c>
      <c r="G16" s="9">
        <v>0.21972611253582658</v>
      </c>
      <c r="H16" s="9">
        <v>0.25974992656961765</v>
      </c>
      <c r="I16" s="9">
        <v>0.22800963593850518</v>
      </c>
      <c r="J16" s="9">
        <v>0.30023459687943771</v>
      </c>
      <c r="K16" s="9">
        <v>0.26065558900845115</v>
      </c>
    </row>
    <row r="17" spans="1:11">
      <c r="A17" s="1">
        <v>11</v>
      </c>
      <c r="B17" s="9">
        <v>0.25714912453358679</v>
      </c>
      <c r="C17" s="9">
        <v>0.22550400621242941</v>
      </c>
      <c r="D17" s="9">
        <v>0.25070726354165673</v>
      </c>
      <c r="E17" s="9">
        <v>0.24919170998725995</v>
      </c>
      <c r="F17" s="9">
        <v>0.23987810614979682</v>
      </c>
      <c r="G17" s="9">
        <v>0.21639662317340899</v>
      </c>
      <c r="H17" s="9">
        <v>0.24596621259886475</v>
      </c>
      <c r="I17" s="9">
        <v>0.21941097542282856</v>
      </c>
      <c r="J17" s="9">
        <v>0.28838162522193062</v>
      </c>
      <c r="K17" s="9">
        <v>0.26236344741342488</v>
      </c>
    </row>
    <row r="18" spans="1:11">
      <c r="A18" s="1">
        <v>12</v>
      </c>
      <c r="B18" s="9">
        <v>0.25066897321503506</v>
      </c>
      <c r="C18" s="9">
        <v>0.23180874974968829</v>
      </c>
      <c r="D18" s="9">
        <v>0.24006631497517511</v>
      </c>
      <c r="E18" s="9">
        <v>0.24904424657633853</v>
      </c>
      <c r="F18" s="9">
        <v>0.23858787925742059</v>
      </c>
      <c r="G18" s="9">
        <v>0.23199440903276561</v>
      </c>
      <c r="H18" s="9">
        <v>0.25572082081353015</v>
      </c>
      <c r="I18" s="9">
        <v>0.23455494415017472</v>
      </c>
      <c r="J18" s="9">
        <v>0.28583667233322968</v>
      </c>
      <c r="K18" s="9">
        <v>0.2744904075613418</v>
      </c>
    </row>
    <row r="19" spans="1:11">
      <c r="A19" s="1">
        <v>13</v>
      </c>
      <c r="B19" s="9">
        <v>0.2597313069299575</v>
      </c>
      <c r="C19" s="9">
        <v>0.25095963948077438</v>
      </c>
      <c r="D19" s="9">
        <v>0.24754181436120559</v>
      </c>
      <c r="E19" s="9">
        <v>0.26315522488620741</v>
      </c>
      <c r="F19" s="9">
        <v>0.25929726803084241</v>
      </c>
      <c r="G19" s="9">
        <v>0.2698967219445863</v>
      </c>
      <c r="H19" s="9">
        <v>0.28867321456117362</v>
      </c>
      <c r="I19" s="9">
        <v>0.27422841331733572</v>
      </c>
      <c r="J19" s="9">
        <v>0.30412323018548276</v>
      </c>
      <c r="K19" s="9">
        <v>0.30369259692846667</v>
      </c>
    </row>
    <row r="20" spans="1:11">
      <c r="A20" s="1">
        <v>14</v>
      </c>
      <c r="B20" s="9">
        <v>0.28626961000011214</v>
      </c>
      <c r="C20" s="9">
        <v>0.28404381951141139</v>
      </c>
      <c r="D20" s="9">
        <v>0.27527940591223682</v>
      </c>
      <c r="E20" s="9">
        <v>0.2915384252370527</v>
      </c>
      <c r="F20" s="9">
        <v>0.29840025382048091</v>
      </c>
      <c r="G20" s="9">
        <v>0.32277794402539572</v>
      </c>
      <c r="H20" s="9">
        <v>0.33460674620304331</v>
      </c>
      <c r="I20" s="9">
        <v>0.32897298448294759</v>
      </c>
      <c r="J20" s="9">
        <v>0.34069275369117813</v>
      </c>
      <c r="K20" s="9">
        <v>0.3463193203712423</v>
      </c>
    </row>
    <row r="21" spans="1:11">
      <c r="A21" s="1">
        <v>15</v>
      </c>
      <c r="B21" s="9">
        <v>0.32398204511912121</v>
      </c>
      <c r="C21" s="9">
        <v>0.325531921818279</v>
      </c>
      <c r="D21" s="9">
        <v>0.31536190027059169</v>
      </c>
      <c r="E21" s="9">
        <v>0.32847024871526098</v>
      </c>
      <c r="F21" s="9">
        <v>0.34601217116782496</v>
      </c>
      <c r="G21" s="9">
        <v>0.37842341161919918</v>
      </c>
      <c r="H21" s="9">
        <v>0.38090018604025117</v>
      </c>
      <c r="I21" s="9">
        <v>0.38490681317534131</v>
      </c>
      <c r="J21" s="9">
        <v>0.3838837120706447</v>
      </c>
      <c r="K21" s="9">
        <v>0.39364914567962206</v>
      </c>
    </row>
    <row r="22" spans="1:11">
      <c r="A22" s="1">
        <v>16</v>
      </c>
      <c r="B22" s="9">
        <v>0.3621864328669821</v>
      </c>
      <c r="C22" s="9">
        <v>0.36745810661721839</v>
      </c>
      <c r="D22" s="9">
        <v>0.35639244733742459</v>
      </c>
      <c r="E22" s="9">
        <v>0.36723282253914208</v>
      </c>
      <c r="F22" s="9">
        <v>0.38955613076076329</v>
      </c>
      <c r="G22" s="9">
        <v>0.4238859469040912</v>
      </c>
      <c r="H22" s="9">
        <v>0.41674698101732238</v>
      </c>
      <c r="I22" s="9">
        <v>0.42851879180671526</v>
      </c>
      <c r="J22" s="9">
        <v>0.42010585925434246</v>
      </c>
      <c r="K22" s="9">
        <v>0.43565676655639085</v>
      </c>
    </row>
    <row r="23" spans="1:11">
      <c r="A23" s="1">
        <v>17</v>
      </c>
      <c r="B23" s="9">
        <v>0.38928674810041297</v>
      </c>
      <c r="C23" s="9">
        <v>0.40535268109323364</v>
      </c>
      <c r="D23" s="9">
        <v>0.38761500797799198</v>
      </c>
      <c r="E23" s="9">
        <v>0.40263358794887039</v>
      </c>
      <c r="F23" s="9">
        <v>0.41861501619876251</v>
      </c>
      <c r="G23" s="9">
        <v>0.45268664387139257</v>
      </c>
      <c r="H23" s="9">
        <v>0.43376608349870877</v>
      </c>
      <c r="I23" s="9">
        <v>0.45290467438093707</v>
      </c>
      <c r="J23" s="9">
        <v>0.4394276409269251</v>
      </c>
      <c r="K23" s="9">
        <v>0.46455265052199141</v>
      </c>
    </row>
    <row r="24" spans="1:11">
      <c r="A24" s="1">
        <v>18</v>
      </c>
      <c r="B24" s="9">
        <v>0.39797904991162331</v>
      </c>
      <c r="C24" s="9">
        <v>0.43932880472763314</v>
      </c>
      <c r="D24" s="9">
        <v>0.4028710373112685</v>
      </c>
      <c r="E24" s="9">
        <v>0.43246808395675307</v>
      </c>
      <c r="F24" s="9">
        <v>0.42870743921277771</v>
      </c>
      <c r="G24" s="9">
        <v>0.46543898846316639</v>
      </c>
      <c r="H24" s="9">
        <v>0.42954318675340147</v>
      </c>
      <c r="I24" s="9">
        <v>0.45872179905343557</v>
      </c>
      <c r="J24" s="9">
        <v>0.43911978681392116</v>
      </c>
      <c r="K24" s="9">
        <v>0.47727270745621092</v>
      </c>
    </row>
    <row r="25" spans="1:11">
      <c r="A25" s="1">
        <v>19</v>
      </c>
      <c r="B25" s="9">
        <v>0.38885361454465889</v>
      </c>
      <c r="C25" s="9">
        <v>0.4740521434317318</v>
      </c>
      <c r="D25" s="9">
        <v>0.40238960150569619</v>
      </c>
      <c r="E25" s="9">
        <v>0.45930974491520826</v>
      </c>
      <c r="F25" s="9">
        <v>0.42230691427263162</v>
      </c>
      <c r="G25" s="9">
        <v>0.47066950464388235</v>
      </c>
      <c r="H25" s="9">
        <v>0.41032734809154042</v>
      </c>
      <c r="I25" s="9">
        <v>0.4563637185360449</v>
      </c>
      <c r="J25" s="9">
        <v>0.42184164441249505</v>
      </c>
      <c r="K25" s="9">
        <v>0.4781741670384943</v>
      </c>
    </row>
    <row r="26" spans="1:11">
      <c r="A26" s="1">
        <v>20</v>
      </c>
      <c r="B26" s="9">
        <v>0.36902249317448421</v>
      </c>
      <c r="C26" s="9">
        <v>0.51548122429451859</v>
      </c>
      <c r="D26" s="9">
        <v>0.3918266570010232</v>
      </c>
      <c r="E26" s="9">
        <v>0.49026661290555829</v>
      </c>
      <c r="F26" s="9">
        <v>0.40653810222733355</v>
      </c>
      <c r="G26" s="9">
        <v>0.48169399086563741</v>
      </c>
      <c r="H26" s="9">
        <v>0.3869282472379092</v>
      </c>
      <c r="I26" s="9">
        <v>0.46233405862144633</v>
      </c>
      <c r="J26" s="9">
        <v>0.39437802213420042</v>
      </c>
      <c r="K26" s="9">
        <v>0.47961428243197268</v>
      </c>
    </row>
    <row r="27" spans="1:11">
      <c r="A27" s="1">
        <v>21</v>
      </c>
      <c r="B27" s="9">
        <v>0.346744887872036</v>
      </c>
      <c r="C27" s="9">
        <v>0.56786098986586397</v>
      </c>
      <c r="D27" s="9">
        <v>0.37758771886495168</v>
      </c>
      <c r="E27" s="9">
        <v>0.53289219245104968</v>
      </c>
      <c r="F27" s="9">
        <v>0.38997124543525774</v>
      </c>
      <c r="G27" s="9">
        <v>0.50980364291768765</v>
      </c>
      <c r="H27" s="9">
        <v>0.36752810483635256</v>
      </c>
      <c r="I27" s="9">
        <v>0.48910111034493298</v>
      </c>
      <c r="J27" s="9">
        <v>0.36477732259846979</v>
      </c>
      <c r="K27" s="9">
        <v>0.49538813291522643</v>
      </c>
    </row>
    <row r="28" spans="1:11">
      <c r="A28" s="1">
        <v>22</v>
      </c>
      <c r="B28" s="9">
        <v>0.32819506946025445</v>
      </c>
      <c r="C28" s="9">
        <v>0.63315846642999463</v>
      </c>
      <c r="D28" s="9">
        <v>0.36374225646094921</v>
      </c>
      <c r="E28" s="9">
        <v>0.59180318846421387</v>
      </c>
      <c r="F28" s="9">
        <v>0.37722095866347005</v>
      </c>
      <c r="G28" s="9">
        <v>0.55939563756515209</v>
      </c>
      <c r="H28" s="9">
        <v>0.35520249046915847</v>
      </c>
      <c r="I28" s="9">
        <v>0.54057559753839746</v>
      </c>
      <c r="J28" s="9">
        <v>0.33981413135268074</v>
      </c>
      <c r="K28" s="9">
        <v>0.5352818831385886</v>
      </c>
    </row>
    <row r="29" spans="1:11">
      <c r="A29" s="1">
        <v>23</v>
      </c>
      <c r="B29" s="9">
        <v>0.31603448082758445</v>
      </c>
      <c r="C29" s="9">
        <v>0.7111620719787346</v>
      </c>
      <c r="D29" s="9">
        <v>0.35189446169553079</v>
      </c>
      <c r="E29" s="9">
        <v>0.6673759361193865</v>
      </c>
      <c r="F29" s="9">
        <v>0.3685340081269558</v>
      </c>
      <c r="G29" s="9">
        <v>0.62899919732905096</v>
      </c>
      <c r="H29" s="9">
        <v>0.34703998971146627</v>
      </c>
      <c r="I29" s="9">
        <v>0.61339370824392536</v>
      </c>
      <c r="J29" s="9">
        <v>0.32423129566111936</v>
      </c>
      <c r="K29" s="9">
        <v>0.60216663829127881</v>
      </c>
    </row>
    <row r="30" spans="1:11">
      <c r="A30" s="1">
        <v>24</v>
      </c>
      <c r="B30" s="9">
        <v>0.31029163497914775</v>
      </c>
      <c r="C30" s="9">
        <v>0.79909584401126388</v>
      </c>
      <c r="D30" s="9">
        <v>0.34265090680997751</v>
      </c>
      <c r="E30" s="9">
        <v>0.75729367552659665</v>
      </c>
      <c r="F30" s="9">
        <v>0.3633612770957062</v>
      </c>
      <c r="G30" s="9">
        <v>0.71421163355569506</v>
      </c>
      <c r="H30" s="9">
        <v>0.33981545646543193</v>
      </c>
      <c r="I30" s="9">
        <v>0.70187443761296453</v>
      </c>
      <c r="J30" s="9">
        <v>0.3189353296575364</v>
      </c>
      <c r="K30" s="9">
        <v>0.69232787771620752</v>
      </c>
    </row>
    <row r="31" spans="1:11">
      <c r="A31" s="1">
        <v>25</v>
      </c>
      <c r="B31" s="9">
        <v>0.31016822191161192</v>
      </c>
      <c r="C31" s="9">
        <v>0.89171302431948629</v>
      </c>
      <c r="D31" s="9">
        <v>0.33699004180663528</v>
      </c>
      <c r="E31" s="9">
        <v>0.85644241020189837</v>
      </c>
      <c r="F31" s="9">
        <v>0.36052113949014619</v>
      </c>
      <c r="G31" s="9">
        <v>0.80875474048861973</v>
      </c>
      <c r="H31" s="9">
        <v>0.33340368667749248</v>
      </c>
      <c r="I31" s="9">
        <v>0.80053870588506182</v>
      </c>
      <c r="J31" s="9">
        <v>0.3215580959764186</v>
      </c>
      <c r="K31" s="9">
        <v>0.79795567585328808</v>
      </c>
    </row>
    <row r="32" spans="1:11">
      <c r="A32" s="1">
        <v>26</v>
      </c>
      <c r="B32" s="9">
        <v>0.31474680647641395</v>
      </c>
      <c r="C32" s="9">
        <v>0.98373707280246814</v>
      </c>
      <c r="D32" s="9">
        <v>0.3354908935594999</v>
      </c>
      <c r="E32" s="9">
        <v>0.95727178785926714</v>
      </c>
      <c r="F32" s="9">
        <v>0.35858182176994924</v>
      </c>
      <c r="G32" s="9">
        <v>0.90566926714371065</v>
      </c>
      <c r="H32" s="9">
        <v>0.33101846190971179</v>
      </c>
      <c r="I32" s="9">
        <v>0.90483024479059626</v>
      </c>
      <c r="J32" s="9">
        <v>0.32782323366561095</v>
      </c>
      <c r="K32" s="9">
        <v>0.91050029374101049</v>
      </c>
    </row>
    <row r="33" spans="1:11">
      <c r="A33" s="1">
        <v>27</v>
      </c>
      <c r="B33" s="9">
        <v>0.32303742536339153</v>
      </c>
      <c r="C33" s="9">
        <v>1.0701878474410351</v>
      </c>
      <c r="D33" s="9">
        <v>0.33771596032492501</v>
      </c>
      <c r="E33" s="9">
        <v>1.0515737273078871</v>
      </c>
      <c r="F33" s="9">
        <v>0.35839153721721212</v>
      </c>
      <c r="G33" s="9">
        <v>0.99933780965530095</v>
      </c>
      <c r="H33" s="9">
        <v>0.33474826346614434</v>
      </c>
      <c r="I33" s="9">
        <v>1.0092340755126414</v>
      </c>
      <c r="J33" s="9">
        <v>0.33444851238355722</v>
      </c>
      <c r="K33" s="9">
        <v>1.0218546553868011</v>
      </c>
    </row>
    <row r="34" spans="1:11">
      <c r="A34" s="1">
        <v>28</v>
      </c>
      <c r="B34" s="9">
        <v>0.33433586753600913</v>
      </c>
      <c r="C34" s="9">
        <v>1.1477958752197159</v>
      </c>
      <c r="D34" s="9">
        <v>0.34242662435076254</v>
      </c>
      <c r="E34" s="9">
        <v>1.1331339126255122</v>
      </c>
      <c r="F34" s="9">
        <v>0.36027174800702916</v>
      </c>
      <c r="G34" s="9">
        <v>1.0850862610656662</v>
      </c>
      <c r="H34" s="9">
        <v>0.34494010429737038</v>
      </c>
      <c r="I34" s="9">
        <v>1.1079407790452767</v>
      </c>
      <c r="J34" s="9">
        <v>0.34068697637586842</v>
      </c>
      <c r="K34" s="9">
        <v>1.1245883742391731</v>
      </c>
    </row>
    <row r="35" spans="1:11">
      <c r="A35" s="1">
        <v>29</v>
      </c>
      <c r="B35" s="9">
        <v>0.34783883888608713</v>
      </c>
      <c r="C35" s="9">
        <v>1.2128784339072634</v>
      </c>
      <c r="D35" s="9">
        <v>0.34952220864704886</v>
      </c>
      <c r="E35" s="9">
        <v>1.1984410368880811</v>
      </c>
      <c r="F35" s="9">
        <v>0.36400776627227632</v>
      </c>
      <c r="G35" s="9">
        <v>1.1588193394944186</v>
      </c>
      <c r="H35" s="9">
        <v>0.36080753918061376</v>
      </c>
      <c r="I35" s="9">
        <v>1.1923792786190526</v>
      </c>
      <c r="J35" s="9">
        <v>0.3482776920763363</v>
      </c>
      <c r="K35" s="9">
        <v>1.2128559467174738</v>
      </c>
    </row>
    <row r="36" spans="1:11">
      <c r="A36" s="1">
        <v>30</v>
      </c>
      <c r="B36" s="9">
        <v>0.36252714761647353</v>
      </c>
      <c r="C36" s="9">
        <v>1.2608480702154863</v>
      </c>
      <c r="D36" s="9">
        <v>0.35940999518085004</v>
      </c>
      <c r="E36" s="9">
        <v>1.2446139544579231</v>
      </c>
      <c r="F36" s="9">
        <v>0.37046255237532455</v>
      </c>
      <c r="G36" s="9">
        <v>1.215580521013272</v>
      </c>
      <c r="H36" s="9">
        <v>0.37875165138830685</v>
      </c>
      <c r="I36" s="9">
        <v>1.2563445009777856</v>
      </c>
      <c r="J36" s="9">
        <v>0.35967816269745279</v>
      </c>
      <c r="K36" s="9">
        <v>1.2812159840064761</v>
      </c>
    </row>
    <row r="37" spans="1:11">
      <c r="A37" s="1">
        <v>31</v>
      </c>
      <c r="B37" s="9">
        <v>0.37814009148301037</v>
      </c>
      <c r="C37" s="9">
        <v>1.2877559955689031</v>
      </c>
      <c r="D37" s="9">
        <v>0.37260630551075641</v>
      </c>
      <c r="E37" s="9">
        <v>1.2707469641994036</v>
      </c>
      <c r="F37" s="9">
        <v>0.38140662217373322</v>
      </c>
      <c r="G37" s="9">
        <v>1.251016689792096</v>
      </c>
      <c r="H37" s="9">
        <v>0.39511865561430615</v>
      </c>
      <c r="I37" s="9">
        <v>1.2948442622334548</v>
      </c>
      <c r="J37" s="9">
        <v>0.37438786164110538</v>
      </c>
      <c r="K37" s="9">
        <v>1.3252278608677437</v>
      </c>
    </row>
    <row r="38" spans="1:11">
      <c r="A38" s="1">
        <v>32</v>
      </c>
      <c r="B38" s="9">
        <v>0.39526726989514005</v>
      </c>
      <c r="C38" s="9">
        <v>1.2924486358331422</v>
      </c>
      <c r="D38" s="9">
        <v>0.3898289636611319</v>
      </c>
      <c r="E38" s="9">
        <v>1.2766856560686284</v>
      </c>
      <c r="F38" s="9">
        <v>0.39806801225771216</v>
      </c>
      <c r="G38" s="9">
        <v>1.2625363847925264</v>
      </c>
      <c r="H38" s="9">
        <v>0.4077253037722231</v>
      </c>
      <c r="I38" s="9">
        <v>1.3066127046767109</v>
      </c>
      <c r="J38" s="9">
        <v>0.39034417326531234</v>
      </c>
      <c r="K38" s="9">
        <v>1.3420533543519075</v>
      </c>
    </row>
    <row r="39" spans="1:11">
      <c r="A39" s="1">
        <v>33</v>
      </c>
      <c r="B39" s="9">
        <v>0.41421975030602248</v>
      </c>
      <c r="C39" s="9">
        <v>1.2772996856896921</v>
      </c>
      <c r="D39" s="9">
        <v>0.41126541213339396</v>
      </c>
      <c r="E39" s="9">
        <v>1.2614545423941761</v>
      </c>
      <c r="F39" s="9">
        <v>0.4207217919898672</v>
      </c>
      <c r="G39" s="9">
        <v>1.2499008838617378</v>
      </c>
      <c r="H39" s="9">
        <v>0.4185829966566883</v>
      </c>
      <c r="I39" s="9">
        <v>1.2935432242253502</v>
      </c>
      <c r="J39" s="9">
        <v>0.40758757033847348</v>
      </c>
      <c r="K39" s="9">
        <v>1.3318347361389808</v>
      </c>
    </row>
    <row r="40" spans="1:11">
      <c r="A40" s="1">
        <v>34</v>
      </c>
      <c r="B40" s="9">
        <v>0.4365271674777621</v>
      </c>
      <c r="C40" s="9">
        <v>1.2451650129699994</v>
      </c>
      <c r="D40" s="9">
        <v>0.43646116301378568</v>
      </c>
      <c r="E40" s="9">
        <v>1.2256223247722806</v>
      </c>
      <c r="F40" s="9">
        <v>0.44771295388473953</v>
      </c>
      <c r="G40" s="9">
        <v>1.217604840234459</v>
      </c>
      <c r="H40" s="9">
        <v>0.43277306790576742</v>
      </c>
      <c r="I40" s="9">
        <v>1.260671441807105</v>
      </c>
      <c r="J40" s="9">
        <v>0.42722311245647471</v>
      </c>
      <c r="K40" s="9">
        <v>1.298384181379048</v>
      </c>
    </row>
    <row r="41" spans="1:11">
      <c r="A41" s="1">
        <v>35</v>
      </c>
      <c r="B41" s="9">
        <v>0.46389161072097457</v>
      </c>
      <c r="C41" s="9">
        <v>1.1988904985148505</v>
      </c>
      <c r="D41" s="9">
        <v>0.46446263393970261</v>
      </c>
      <c r="E41" s="9">
        <v>1.1734639241546669</v>
      </c>
      <c r="F41" s="9">
        <v>0.47616836295378923</v>
      </c>
      <c r="G41" s="9">
        <v>1.1717181105853707</v>
      </c>
      <c r="H41" s="9">
        <v>0.45430518454168634</v>
      </c>
      <c r="I41" s="9">
        <v>1.2143408646379883</v>
      </c>
      <c r="J41" s="9">
        <v>0.44976903662443546</v>
      </c>
      <c r="K41" s="9">
        <v>1.2486680223099451</v>
      </c>
    </row>
    <row r="42" spans="1:11">
      <c r="A42" s="1">
        <v>36</v>
      </c>
      <c r="B42" s="9">
        <v>0.49596336135472424</v>
      </c>
      <c r="C42" s="9">
        <v>1.1419285267120811</v>
      </c>
      <c r="D42" s="9">
        <v>0.49425552377319881</v>
      </c>
      <c r="E42" s="9">
        <v>1.1126913230803148</v>
      </c>
      <c r="F42" s="9">
        <v>0.50398396026145997</v>
      </c>
      <c r="G42" s="9">
        <v>1.1174196541823294</v>
      </c>
      <c r="H42" s="9">
        <v>0.48425861627223932</v>
      </c>
      <c r="I42" s="9">
        <v>1.1606836089738877</v>
      </c>
      <c r="J42" s="9">
        <v>0.47643230755179605</v>
      </c>
      <c r="K42" s="9">
        <v>1.1899084124464421</v>
      </c>
    </row>
    <row r="43" spans="1:11">
      <c r="A43" s="1">
        <v>37</v>
      </c>
      <c r="B43" s="9">
        <v>0.53127374720478848</v>
      </c>
      <c r="C43" s="9">
        <v>1.0809358742478936</v>
      </c>
      <c r="D43" s="9">
        <v>0.5258724804229149</v>
      </c>
      <c r="E43" s="9">
        <v>1.0509241728420966</v>
      </c>
      <c r="F43" s="9">
        <v>0.53103676395498656</v>
      </c>
      <c r="G43" s="9">
        <v>1.0600037492451968</v>
      </c>
      <c r="H43" s="9">
        <v>0.519225835874495</v>
      </c>
      <c r="I43" s="9">
        <v>1.1044709048038837</v>
      </c>
      <c r="J43" s="9">
        <v>0.50707599731301489</v>
      </c>
      <c r="K43" s="9">
        <v>1.1280648264224922</v>
      </c>
    </row>
    <row r="44" spans="1:11">
      <c r="A44" s="1">
        <v>38</v>
      </c>
      <c r="B44" s="9">
        <v>0.5674383190797645</v>
      </c>
      <c r="C44" s="9">
        <v>1.0248258406186292</v>
      </c>
      <c r="D44" s="9">
        <v>0.55936959249118823</v>
      </c>
      <c r="E44" s="9">
        <v>0.99415591332532294</v>
      </c>
      <c r="F44" s="9">
        <v>0.55987221860004066</v>
      </c>
      <c r="G44" s="9">
        <v>1.0042983565066774</v>
      </c>
      <c r="H44" s="9">
        <v>0.55411892842428245</v>
      </c>
      <c r="I44" s="9">
        <v>1.0497623011312411</v>
      </c>
      <c r="J44" s="9">
        <v>0.54028483656919235</v>
      </c>
      <c r="K44" s="9">
        <v>1.0674102769844591</v>
      </c>
    </row>
    <row r="45" spans="1:11">
      <c r="A45" s="1">
        <v>39</v>
      </c>
      <c r="B45" s="9">
        <v>0.60207099920370299</v>
      </c>
      <c r="C45" s="9">
        <v>0.98064809519323359</v>
      </c>
      <c r="D45" s="9">
        <v>0.59457588053521682</v>
      </c>
      <c r="E45" s="9">
        <v>0.94751083584484974</v>
      </c>
      <c r="F45" s="9">
        <v>0.59232086063672651</v>
      </c>
      <c r="G45" s="9">
        <v>0.95543719275490957</v>
      </c>
      <c r="H45" s="9">
        <v>0.58709868198541193</v>
      </c>
      <c r="I45" s="9">
        <v>1.000639131552445</v>
      </c>
      <c r="J45" s="9">
        <v>0.57395212665469153</v>
      </c>
      <c r="K45" s="9">
        <v>1.0113145484521779</v>
      </c>
    </row>
    <row r="46" spans="1:11">
      <c r="A46" s="1">
        <v>40</v>
      </c>
      <c r="B46" s="9">
        <v>0.63448095279808092</v>
      </c>
      <c r="C46" s="9">
        <v>0.9511430610579088</v>
      </c>
      <c r="D46" s="9">
        <v>0.63164439228573466</v>
      </c>
      <c r="E46" s="9">
        <v>0.91301708636823919</v>
      </c>
      <c r="F46" s="9">
        <v>0.62860286643949748</v>
      </c>
      <c r="G46" s="9">
        <v>0.91814276558188201</v>
      </c>
      <c r="H46" s="9">
        <v>0.61838834725134528</v>
      </c>
      <c r="I46" s="9">
        <v>0.96044302457634834</v>
      </c>
      <c r="J46" s="9">
        <v>0.60801035661682601</v>
      </c>
      <c r="K46" s="9">
        <v>0.96434304999655285</v>
      </c>
    </row>
    <row r="47" spans="1:11">
      <c r="A47" s="1">
        <v>41</v>
      </c>
      <c r="B47" s="9">
        <v>0.66691575327297992</v>
      </c>
      <c r="C47" s="9">
        <v>0.93501724949316034</v>
      </c>
      <c r="D47" s="9">
        <v>0.67164578451415813</v>
      </c>
      <c r="E47" s="9">
        <v>0.89100532584060754</v>
      </c>
      <c r="F47" s="9">
        <v>0.66941800927451656</v>
      </c>
      <c r="G47" s="9">
        <v>0.89656066329098705</v>
      </c>
      <c r="H47" s="9">
        <v>0.6522005822217436</v>
      </c>
      <c r="I47" s="9">
        <v>0.93299631404401639</v>
      </c>
      <c r="J47" s="9">
        <v>0.6442054734173821</v>
      </c>
      <c r="K47" s="9">
        <v>0.93146940698276459</v>
      </c>
    </row>
    <row r="48" spans="1:11">
      <c r="A48" s="1">
        <v>42</v>
      </c>
      <c r="B48" s="9">
        <v>0.70277390948596152</v>
      </c>
      <c r="C48" s="9">
        <v>0.9302142813463028</v>
      </c>
      <c r="D48" s="9">
        <v>0.71634492900502433</v>
      </c>
      <c r="E48" s="9">
        <v>0.88118428262327686</v>
      </c>
      <c r="F48" s="9">
        <v>0.71481699465297366</v>
      </c>
      <c r="G48" s="9">
        <v>0.89141307063085173</v>
      </c>
      <c r="H48" s="9">
        <v>0.69247231897075612</v>
      </c>
      <c r="I48" s="9">
        <v>0.92020180891880499</v>
      </c>
      <c r="J48" s="9">
        <v>0.6853256317531351</v>
      </c>
      <c r="K48" s="9">
        <v>0.91583256675102165</v>
      </c>
    </row>
    <row r="49" spans="1:11">
      <c r="A49" s="1">
        <v>43</v>
      </c>
      <c r="B49" s="9">
        <v>0.74550455167968865</v>
      </c>
      <c r="C49" s="9">
        <v>0.93514869046764182</v>
      </c>
      <c r="D49" s="9">
        <v>0.76522420728357687</v>
      </c>
      <c r="E49" s="9">
        <v>0.88411667925489146</v>
      </c>
      <c r="F49" s="9">
        <v>0.76463103538931021</v>
      </c>
      <c r="G49" s="9">
        <v>0.8997439932066077</v>
      </c>
      <c r="H49" s="9">
        <v>0.74144786454373912</v>
      </c>
      <c r="I49" s="9">
        <v>0.92257087648152503</v>
      </c>
      <c r="J49" s="9">
        <v>0.73238633082634685</v>
      </c>
      <c r="K49" s="9">
        <v>0.91691460880313391</v>
      </c>
    </row>
    <row r="50" spans="1:11">
      <c r="A50" s="1">
        <v>44</v>
      </c>
      <c r="B50" s="9">
        <v>0.7972916703394558</v>
      </c>
      <c r="C50" s="9">
        <v>0.94951292801726417</v>
      </c>
      <c r="D50" s="9">
        <v>0.81845369292189674</v>
      </c>
      <c r="E50" s="9">
        <v>0.90032319252214499</v>
      </c>
      <c r="F50" s="9">
        <v>0.81775952038444433</v>
      </c>
      <c r="G50" s="9">
        <v>0.91774774438023432</v>
      </c>
      <c r="H50" s="9">
        <v>0.7997067609407319</v>
      </c>
      <c r="I50" s="9">
        <v>0.93801392623013236</v>
      </c>
      <c r="J50" s="9">
        <v>0.78454426916930931</v>
      </c>
      <c r="K50" s="9">
        <v>0.93192220310525575</v>
      </c>
    </row>
    <row r="51" spans="1:11">
      <c r="A51" s="1">
        <v>45</v>
      </c>
      <c r="B51" s="9">
        <v>0.85660044830330406</v>
      </c>
      <c r="C51" s="9">
        <v>0.97436241757241682</v>
      </c>
      <c r="D51" s="9">
        <v>0.87817630894284038</v>
      </c>
      <c r="E51" s="9">
        <v>0.92969835028194547</v>
      </c>
      <c r="F51" s="9">
        <v>0.8725196373024352</v>
      </c>
      <c r="G51" s="9">
        <v>0.9447369613834794</v>
      </c>
      <c r="H51" s="9">
        <v>0.8653715905733993</v>
      </c>
      <c r="I51" s="9">
        <v>0.9628588052716559</v>
      </c>
      <c r="J51" s="9">
        <v>0.84090147219723776</v>
      </c>
      <c r="K51" s="9">
        <v>0.95734581935148477</v>
      </c>
    </row>
    <row r="52" spans="1:11">
      <c r="A52" s="1">
        <v>46</v>
      </c>
      <c r="B52" s="9">
        <v>0.92274121991812608</v>
      </c>
      <c r="C52" s="9">
        <v>1.0091511823621251</v>
      </c>
      <c r="D52" s="9">
        <v>0.94820466498796518</v>
      </c>
      <c r="E52" s="9">
        <v>0.97072840750704292</v>
      </c>
      <c r="F52" s="9">
        <v>0.93159238430898128</v>
      </c>
      <c r="G52" s="9">
        <v>0.97990455477152005</v>
      </c>
      <c r="H52" s="9">
        <v>0.93620544533977113</v>
      </c>
      <c r="I52" s="9">
        <v>0.99557019988312789</v>
      </c>
      <c r="J52" s="9">
        <v>0.90059068854987878</v>
      </c>
      <c r="K52" s="9">
        <v>0.99068927355553205</v>
      </c>
    </row>
    <row r="53" spans="1:11">
      <c r="A53" s="1">
        <v>47</v>
      </c>
      <c r="B53" s="9">
        <v>0.99668111654525493</v>
      </c>
      <c r="C53" s="9">
        <v>1.0521537202060343</v>
      </c>
      <c r="D53" s="9">
        <v>1.0320462257017207</v>
      </c>
      <c r="E53" s="9">
        <v>1.0218189305295626</v>
      </c>
      <c r="F53" s="9">
        <v>1.0003143905235976</v>
      </c>
      <c r="G53" s="9">
        <v>1.0240574043058084</v>
      </c>
      <c r="H53" s="9">
        <v>1.0114664257214285</v>
      </c>
      <c r="I53" s="9">
        <v>1.0354213567937078</v>
      </c>
      <c r="J53" s="9">
        <v>0.96390053162520783</v>
      </c>
      <c r="K53" s="9">
        <v>1.0299640808945887</v>
      </c>
    </row>
    <row r="54" spans="1:11">
      <c r="A54" s="1">
        <v>48</v>
      </c>
      <c r="B54" s="9">
        <v>1.0802009125833558</v>
      </c>
      <c r="C54" s="9">
        <v>1.1011124621186803</v>
      </c>
      <c r="D54" s="9">
        <v>1.1298735420568373</v>
      </c>
      <c r="E54" s="9">
        <v>1.0797383460906063</v>
      </c>
      <c r="F54" s="9">
        <v>1.0809910081377103</v>
      </c>
      <c r="G54" s="9">
        <v>1.0757689461696345</v>
      </c>
      <c r="H54" s="9">
        <v>1.0912390905803122</v>
      </c>
      <c r="I54" s="9">
        <v>1.0805909303134005</v>
      </c>
      <c r="J54" s="9">
        <v>1.0341888662434922</v>
      </c>
      <c r="K54" s="9">
        <v>1.074132755989017</v>
      </c>
    </row>
    <row r="55" spans="1:11">
      <c r="A55" s="1">
        <v>49</v>
      </c>
      <c r="B55" s="9">
        <v>1.176177261138015</v>
      </c>
      <c r="C55" s="9">
        <v>1.1530645205902825</v>
      </c>
      <c r="D55" s="9">
        <v>1.2369792313631487</v>
      </c>
      <c r="E55" s="9">
        <v>1.1406563255554993</v>
      </c>
      <c r="F55" s="9">
        <v>1.1727339332656499</v>
      </c>
      <c r="G55" s="9">
        <v>1.1327329186878405</v>
      </c>
      <c r="H55" s="9">
        <v>1.1776827872666809</v>
      </c>
      <c r="I55" s="9">
        <v>1.1296433134073334</v>
      </c>
      <c r="J55" s="9">
        <v>1.1145513287858151</v>
      </c>
      <c r="K55" s="9">
        <v>1.1234537882394724</v>
      </c>
    </row>
    <row r="56" spans="1:11">
      <c r="A56" s="1">
        <v>50</v>
      </c>
      <c r="B56" s="9">
        <v>1.2856426485646462</v>
      </c>
      <c r="C56" s="9">
        <v>1.2054099381468601</v>
      </c>
      <c r="D56" s="9">
        <v>1.3472458016569226</v>
      </c>
      <c r="E56" s="9">
        <v>1.2010197658953974</v>
      </c>
      <c r="F56" s="9">
        <v>1.2730989115497118</v>
      </c>
      <c r="G56" s="9">
        <v>1.1933072819055677</v>
      </c>
      <c r="H56" s="9">
        <v>1.2723837212220546</v>
      </c>
      <c r="I56" s="9">
        <v>1.1833031454939185</v>
      </c>
      <c r="J56" s="9">
        <v>1.205483894471475</v>
      </c>
      <c r="K56" s="9">
        <v>1.1774793203257652</v>
      </c>
    </row>
    <row r="57" spans="1:11">
      <c r="A57" s="1">
        <v>51</v>
      </c>
      <c r="B57" s="9">
        <v>1.4058833727191233</v>
      </c>
      <c r="C57" s="9">
        <v>1.2591708444441148</v>
      </c>
      <c r="D57" s="9">
        <v>1.4564350755350854</v>
      </c>
      <c r="E57" s="9">
        <v>1.2580280843540594</v>
      </c>
      <c r="F57" s="9">
        <v>1.3796303606730185</v>
      </c>
      <c r="G57" s="9">
        <v>1.2541264458133161</v>
      </c>
      <c r="H57" s="9">
        <v>1.376305494234302</v>
      </c>
      <c r="I57" s="9">
        <v>1.243270684278555</v>
      </c>
      <c r="J57" s="9">
        <v>1.3053761084005113</v>
      </c>
      <c r="K57" s="9">
        <v>1.2349014587518579</v>
      </c>
    </row>
    <row r="58" spans="1:11">
      <c r="A58" s="1">
        <v>52</v>
      </c>
      <c r="B58" s="9">
        <v>1.5310241886226281</v>
      </c>
      <c r="C58" s="9">
        <v>1.3155214727825988</v>
      </c>
      <c r="D58" s="9">
        <v>1.5639410112166965</v>
      </c>
      <c r="E58" s="9">
        <v>1.3102932408011359</v>
      </c>
      <c r="F58" s="9">
        <v>1.4908707472691483</v>
      </c>
      <c r="G58" s="9">
        <v>1.3128382924298305</v>
      </c>
      <c r="H58" s="9">
        <v>1.4886544530178836</v>
      </c>
      <c r="I58" s="9">
        <v>1.3101704735162079</v>
      </c>
      <c r="J58" s="9">
        <v>1.4142558317334628</v>
      </c>
      <c r="K58" s="9">
        <v>1.2951264241638312</v>
      </c>
    </row>
    <row r="59" spans="1:11">
      <c r="A59" s="1">
        <v>53</v>
      </c>
      <c r="B59" s="9">
        <v>1.6547959670368646</v>
      </c>
      <c r="C59" s="9">
        <v>1.3750586965735092</v>
      </c>
      <c r="D59" s="9">
        <v>1.6720987668849103</v>
      </c>
      <c r="E59" s="9">
        <v>1.359253643614676</v>
      </c>
      <c r="F59" s="9">
        <v>1.6057993140143652</v>
      </c>
      <c r="G59" s="9">
        <v>1.370407586967616</v>
      </c>
      <c r="H59" s="9">
        <v>1.6056898581157066</v>
      </c>
      <c r="I59" s="9">
        <v>1.3815678425717215</v>
      </c>
      <c r="J59" s="9">
        <v>1.5325864460642691</v>
      </c>
      <c r="K59" s="9">
        <v>1.3592259618651521</v>
      </c>
    </row>
    <row r="60" spans="1:11">
      <c r="A60" s="1">
        <v>54</v>
      </c>
      <c r="B60" s="9">
        <v>1.7742972337932137</v>
      </c>
      <c r="C60" s="9">
        <v>1.4395583713421336</v>
      </c>
      <c r="D60" s="9">
        <v>1.7834448417401971</v>
      </c>
      <c r="E60" s="9">
        <v>1.4109792577193343</v>
      </c>
      <c r="F60" s="9">
        <v>1.7252937583722194</v>
      </c>
      <c r="G60" s="9">
        <v>1.4299142672313523</v>
      </c>
      <c r="H60" s="9">
        <v>1.7255607959402861</v>
      </c>
      <c r="I60" s="9">
        <v>1.4515985455880336</v>
      </c>
      <c r="J60" s="9">
        <v>1.6601716987250805</v>
      </c>
      <c r="K60" s="9">
        <v>1.4276065113229821</v>
      </c>
    </row>
    <row r="61" spans="1:11">
      <c r="A61" s="1">
        <v>55</v>
      </c>
      <c r="B61" s="9">
        <v>1.8934061069104944</v>
      </c>
      <c r="C61" s="9">
        <v>1.5122130097697379</v>
      </c>
      <c r="D61" s="9">
        <v>1.9020039585874771</v>
      </c>
      <c r="E61" s="9">
        <v>1.4745658202039482</v>
      </c>
      <c r="F61" s="9">
        <v>1.8501653964445581</v>
      </c>
      <c r="G61" s="9">
        <v>1.4956608144634926</v>
      </c>
      <c r="H61" s="9">
        <v>1.8490940625042358</v>
      </c>
      <c r="I61" s="9">
        <v>1.5185855557335624</v>
      </c>
      <c r="J61" s="9">
        <v>1.795608740236915</v>
      </c>
      <c r="K61" s="9">
        <v>1.4993280393476174</v>
      </c>
    </row>
    <row r="62" spans="1:11">
      <c r="A62" s="1">
        <v>56</v>
      </c>
      <c r="B62" s="9">
        <v>2.0169957615575171</v>
      </c>
      <c r="C62" s="9">
        <v>1.5957055505871578</v>
      </c>
      <c r="D62" s="9">
        <v>2.0321219724716988</v>
      </c>
      <c r="E62" s="9">
        <v>1.5558832040204511</v>
      </c>
      <c r="F62" s="9">
        <v>1.9824609878330952</v>
      </c>
      <c r="G62" s="9">
        <v>1.5720446083813411</v>
      </c>
      <c r="H62" s="9">
        <v>1.9754778623776739</v>
      </c>
      <c r="I62" s="9">
        <v>1.5875451611003466</v>
      </c>
      <c r="J62" s="9">
        <v>1.9368767346029379</v>
      </c>
      <c r="K62" s="9">
        <v>1.5763621695606715</v>
      </c>
    </row>
    <row r="63" spans="1:11">
      <c r="A63" s="1">
        <v>57</v>
      </c>
      <c r="B63" s="9">
        <v>2.1470505445345114</v>
      </c>
      <c r="C63" s="9">
        <v>1.6898051705164301</v>
      </c>
      <c r="D63" s="9">
        <v>2.1761113175052031</v>
      </c>
      <c r="E63" s="9">
        <v>1.6556983796038061</v>
      </c>
      <c r="F63" s="9">
        <v>2.1251825767713322</v>
      </c>
      <c r="G63" s="9">
        <v>1.662453328900932</v>
      </c>
      <c r="H63" s="9">
        <v>2.1062640250186084</v>
      </c>
      <c r="I63" s="9">
        <v>1.6657724319207767</v>
      </c>
      <c r="J63" s="9">
        <v>2.0813309093749051</v>
      </c>
      <c r="K63" s="9">
        <v>1.6612044740316727</v>
      </c>
    </row>
    <row r="64" spans="1:11">
      <c r="A64" s="1">
        <v>58</v>
      </c>
      <c r="B64" s="9">
        <v>2.2852634308675173</v>
      </c>
      <c r="C64" s="9">
        <v>1.7925576228634499</v>
      </c>
      <c r="D64" s="9">
        <v>2.3352256134174643</v>
      </c>
      <c r="E64" s="9">
        <v>1.7690174626673756</v>
      </c>
      <c r="F64" s="9">
        <v>2.282489363573692</v>
      </c>
      <c r="G64" s="9">
        <v>1.7676440517223306</v>
      </c>
      <c r="H64" s="9">
        <v>2.242402638582456</v>
      </c>
      <c r="I64" s="9">
        <v>1.7588898260050245</v>
      </c>
      <c r="J64" s="9">
        <v>2.2246204920134902</v>
      </c>
      <c r="K64" s="9">
        <v>1.7549560312716554</v>
      </c>
    </row>
    <row r="65" spans="1:11">
      <c r="A65" s="1">
        <v>59</v>
      </c>
      <c r="B65" s="9">
        <v>2.4365106015766891</v>
      </c>
      <c r="C65" s="9">
        <v>1.902225302464934</v>
      </c>
      <c r="D65" s="9">
        <v>2.5061747536803769</v>
      </c>
      <c r="E65" s="9">
        <v>1.888527862076296</v>
      </c>
      <c r="F65" s="9">
        <v>2.4537976702298923</v>
      </c>
      <c r="G65" s="9">
        <v>1.8855600051414181</v>
      </c>
      <c r="H65" s="9">
        <v>2.3848202309707127</v>
      </c>
      <c r="I65" s="9">
        <v>1.8681771386552104</v>
      </c>
      <c r="J65" s="9">
        <v>2.3639490682427651</v>
      </c>
      <c r="K65" s="9">
        <v>1.859014460911683</v>
      </c>
    </row>
    <row r="66" spans="1:11">
      <c r="A66" s="1">
        <v>60</v>
      </c>
      <c r="B66" s="9">
        <v>2.6015271324793359</v>
      </c>
      <c r="C66" s="9">
        <v>2.0151027847453844</v>
      </c>
      <c r="D66" s="9">
        <v>2.6833427821126339</v>
      </c>
      <c r="E66" s="9">
        <v>2.0115287147188274</v>
      </c>
      <c r="F66" s="9">
        <v>2.6338482360921978</v>
      </c>
      <c r="G66" s="9">
        <v>2.0132588924599788</v>
      </c>
      <c r="H66" s="9">
        <v>2.5329221403971172</v>
      </c>
      <c r="I66" s="9">
        <v>1.9917541128593366</v>
      </c>
      <c r="J66" s="9">
        <v>2.5050572900172954</v>
      </c>
      <c r="K66" s="9">
        <v>1.9740977603652894</v>
      </c>
    </row>
    <row r="67" spans="1:11">
      <c r="A67" s="1">
        <v>61</v>
      </c>
      <c r="B67" s="9">
        <v>2.7759985810809491</v>
      </c>
      <c r="C67" s="9">
        <v>2.1265503973287334</v>
      </c>
      <c r="D67" s="9">
        <v>2.8612729876536411</v>
      </c>
      <c r="E67" s="9">
        <v>2.1418301184488495</v>
      </c>
      <c r="F67" s="9">
        <v>2.8153574115828555</v>
      </c>
      <c r="G67" s="9">
        <v>2.1492230307094893</v>
      </c>
      <c r="H67" s="9">
        <v>2.6871029160347839</v>
      </c>
      <c r="I67" s="9">
        <v>2.1289272371967169</v>
      </c>
      <c r="J67" s="9">
        <v>2.6571857407472246</v>
      </c>
      <c r="K67" s="9">
        <v>2.0999159748260046</v>
      </c>
    </row>
    <row r="68" spans="1:11">
      <c r="A68" s="1">
        <v>62</v>
      </c>
      <c r="B68" s="9">
        <v>2.9529283479895847</v>
      </c>
      <c r="C68" s="9">
        <v>2.2335812640290498</v>
      </c>
      <c r="D68" s="9">
        <v>3.0334557647877838</v>
      </c>
      <c r="E68" s="9">
        <v>2.285005969855916</v>
      </c>
      <c r="F68" s="9">
        <v>2.9961525981942749</v>
      </c>
      <c r="G68" s="9">
        <v>2.2959447542066704</v>
      </c>
      <c r="H68" s="9">
        <v>2.8496387132856551</v>
      </c>
      <c r="I68" s="9">
        <v>2.2809934975190762</v>
      </c>
      <c r="J68" s="9">
        <v>2.8264387158668502</v>
      </c>
      <c r="K68" s="9">
        <v>2.2357018109580067</v>
      </c>
    </row>
    <row r="69" spans="1:11">
      <c r="A69" s="1">
        <v>63</v>
      </c>
      <c r="B69" s="9">
        <v>3.1237830228331562</v>
      </c>
      <c r="C69" s="9">
        <v>2.3339955166739546</v>
      </c>
      <c r="D69" s="9">
        <v>3.1966440733382631</v>
      </c>
      <c r="E69" s="9">
        <v>2.4460214084018581</v>
      </c>
      <c r="F69" s="9">
        <v>3.1768498696631444</v>
      </c>
      <c r="G69" s="9">
        <v>2.458391351156973</v>
      </c>
      <c r="H69" s="9">
        <v>3.0216563051462688</v>
      </c>
      <c r="I69" s="9">
        <v>2.4488994451604982</v>
      </c>
      <c r="J69" s="9">
        <v>3.0161468117495605</v>
      </c>
      <c r="K69" s="9">
        <v>2.3798094717259133</v>
      </c>
    </row>
    <row r="70" spans="1:11">
      <c r="A70" s="1">
        <v>64</v>
      </c>
      <c r="B70" s="9">
        <v>3.2843152450767561</v>
      </c>
      <c r="C70" s="9">
        <v>2.4271408428932175</v>
      </c>
      <c r="D70" s="9">
        <v>3.3510986480940628</v>
      </c>
      <c r="E70" s="9">
        <v>2.6269106259889625</v>
      </c>
      <c r="F70" s="9">
        <v>3.35877174150728</v>
      </c>
      <c r="G70" s="9">
        <v>2.6390816416909404</v>
      </c>
      <c r="H70" s="9">
        <v>3.2026511097970225</v>
      </c>
      <c r="I70" s="9">
        <v>2.6323055008656828</v>
      </c>
      <c r="J70" s="9">
        <v>3.2264627483281938</v>
      </c>
      <c r="K70" s="9">
        <v>2.5299542830572235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1:K70"/>
  <sheetViews>
    <sheetView workbookViewId="0">
      <selection activeCell="A2" sqref="A2"/>
    </sheetView>
  </sheetViews>
  <sheetFormatPr defaultRowHeight="15"/>
  <sheetData>
    <row r="1" spans="1:11">
      <c r="A1" s="7" t="s">
        <v>25</v>
      </c>
    </row>
    <row r="4" spans="1:11">
      <c r="B4" s="90" t="s">
        <v>21</v>
      </c>
      <c r="C4" s="90"/>
      <c r="D4" s="90" t="s">
        <v>22</v>
      </c>
      <c r="E4" s="90"/>
      <c r="F4" s="90" t="s">
        <v>23</v>
      </c>
      <c r="G4" s="90"/>
      <c r="H4" s="90" t="s">
        <v>24</v>
      </c>
      <c r="I4" s="90"/>
      <c r="J4" s="90">
        <v>2010</v>
      </c>
      <c r="K4" s="90"/>
    </row>
    <row r="5" spans="1:11">
      <c r="A5" s="1" t="s">
        <v>5</v>
      </c>
      <c r="B5" s="1" t="s">
        <v>6</v>
      </c>
      <c r="C5" s="1" t="s">
        <v>7</v>
      </c>
      <c r="D5" s="1" t="s">
        <v>6</v>
      </c>
      <c r="E5" s="1" t="s">
        <v>7</v>
      </c>
      <c r="F5" s="1" t="s">
        <v>6</v>
      </c>
      <c r="G5" s="1" t="s">
        <v>7</v>
      </c>
      <c r="H5" s="1" t="s">
        <v>6</v>
      </c>
      <c r="I5" s="1" t="s">
        <v>7</v>
      </c>
      <c r="J5" s="1" t="s">
        <v>6</v>
      </c>
      <c r="K5" s="1" t="s">
        <v>7</v>
      </c>
    </row>
    <row r="6" spans="1:11">
      <c r="A6" s="1">
        <v>0</v>
      </c>
      <c r="B6" s="9">
        <v>0.93730796703531161</v>
      </c>
      <c r="C6" s="9">
        <v>0.71024392246634049</v>
      </c>
      <c r="D6" s="9">
        <v>0.85841917250886057</v>
      </c>
      <c r="E6" s="9">
        <v>0.64131567115972532</v>
      </c>
      <c r="F6" s="9">
        <v>0.86124401398750106</v>
      </c>
      <c r="G6" s="9">
        <v>0.6389601894978556</v>
      </c>
      <c r="H6" s="9">
        <v>0.85449973465443596</v>
      </c>
      <c r="I6" s="9">
        <v>0.61542108863417622</v>
      </c>
      <c r="J6" s="9">
        <v>0.85547248752871963</v>
      </c>
      <c r="K6" s="9">
        <v>0.6125335793576363</v>
      </c>
    </row>
    <row r="7" spans="1:11">
      <c r="A7" s="1">
        <v>1</v>
      </c>
      <c r="B7" s="9">
        <v>0.82737251041263915</v>
      </c>
      <c r="C7" s="9">
        <v>0.63103452284402817</v>
      </c>
      <c r="D7" s="9">
        <v>0.78193216460407067</v>
      </c>
      <c r="E7" s="9">
        <v>0.58777518561452191</v>
      </c>
      <c r="F7" s="9">
        <v>0.77715782750733775</v>
      </c>
      <c r="G7" s="9">
        <v>0.58484394984956256</v>
      </c>
      <c r="H7" s="9">
        <v>0.77319829902184867</v>
      </c>
      <c r="I7" s="9">
        <v>0.56859726773028896</v>
      </c>
      <c r="J7" s="9">
        <v>0.76660111200197922</v>
      </c>
      <c r="K7" s="9">
        <v>0.56234403291203738</v>
      </c>
    </row>
    <row r="8" spans="1:11">
      <c r="A8" s="1">
        <v>2</v>
      </c>
      <c r="B8" s="9">
        <v>0.72519312987624807</v>
      </c>
      <c r="C8" s="9">
        <v>0.55615909983322886</v>
      </c>
      <c r="D8" s="9">
        <v>0.70056322158834461</v>
      </c>
      <c r="E8" s="9">
        <v>0.53091242980152187</v>
      </c>
      <c r="F8" s="9">
        <v>0.69151115420367537</v>
      </c>
      <c r="G8" s="9">
        <v>0.52739706813332188</v>
      </c>
      <c r="H8" s="9">
        <v>0.68983771020270279</v>
      </c>
      <c r="I8" s="9">
        <v>0.51694359473925866</v>
      </c>
      <c r="J8" s="9">
        <v>0.68082932787987183</v>
      </c>
      <c r="K8" s="9">
        <v>0.51176623792660292</v>
      </c>
    </row>
    <row r="9" spans="1:11">
      <c r="A9" s="1">
        <v>3</v>
      </c>
      <c r="B9" s="9">
        <v>0.63332578286984897</v>
      </c>
      <c r="C9" s="9">
        <v>0.48847993683431307</v>
      </c>
      <c r="D9" s="9">
        <v>0.61887493460117482</v>
      </c>
      <c r="E9" s="9">
        <v>0.47396153276360886</v>
      </c>
      <c r="F9" s="9">
        <v>0.60897989709868194</v>
      </c>
      <c r="G9" s="9">
        <v>0.4702440668397857</v>
      </c>
      <c r="H9" s="9">
        <v>0.60937690980030912</v>
      </c>
      <c r="I9" s="9">
        <v>0.46408777140430968</v>
      </c>
      <c r="J9" s="9">
        <v>0.60128423711797219</v>
      </c>
      <c r="K9" s="9">
        <v>0.46267865538658498</v>
      </c>
    </row>
    <row r="10" spans="1:11">
      <c r="A10" s="1">
        <v>4</v>
      </c>
      <c r="B10" s="9">
        <v>0.55415184424366049</v>
      </c>
      <c r="C10" s="9">
        <v>0.43103254672422903</v>
      </c>
      <c r="D10" s="9">
        <v>0.54276321214495948</v>
      </c>
      <c r="E10" s="9">
        <v>0.42193245986707134</v>
      </c>
      <c r="F10" s="9">
        <v>0.53595084702388174</v>
      </c>
      <c r="G10" s="9">
        <v>0.41842987980628199</v>
      </c>
      <c r="H10" s="9">
        <v>0.53799238519920722</v>
      </c>
      <c r="I10" s="9">
        <v>0.41566005710073639</v>
      </c>
      <c r="J10" s="9">
        <v>0.53181448468665415</v>
      </c>
      <c r="K10" s="9">
        <v>0.41781933679609229</v>
      </c>
    </row>
    <row r="11" spans="1:11">
      <c r="A11" s="1">
        <v>5</v>
      </c>
      <c r="B11" s="9">
        <v>0.48766830387766069</v>
      </c>
      <c r="C11" s="9">
        <v>0.38462449541707622</v>
      </c>
      <c r="D11" s="9">
        <v>0.47587609387004032</v>
      </c>
      <c r="E11" s="9">
        <v>0.37789455442638503</v>
      </c>
      <c r="F11" s="9">
        <v>0.47462226744784286</v>
      </c>
      <c r="G11" s="9">
        <v>0.37455512147321424</v>
      </c>
      <c r="H11" s="9">
        <v>0.47767888615337106</v>
      </c>
      <c r="I11" s="9">
        <v>0.37479474116315398</v>
      </c>
      <c r="J11" s="9">
        <v>0.47330759412394285</v>
      </c>
      <c r="K11" s="9">
        <v>0.37838945424134851</v>
      </c>
    </row>
    <row r="12" spans="1:11">
      <c r="A12" s="1">
        <v>6</v>
      </c>
      <c r="B12" s="9">
        <v>0.43200484086943514</v>
      </c>
      <c r="C12" s="9">
        <v>0.34793608399413434</v>
      </c>
      <c r="D12" s="9">
        <v>0.4195973071021139</v>
      </c>
      <c r="E12" s="9">
        <v>0.34227735008926752</v>
      </c>
      <c r="F12" s="9">
        <v>0.42377177175305603</v>
      </c>
      <c r="G12" s="9">
        <v>0.33873310734993356</v>
      </c>
      <c r="H12" s="9">
        <v>0.42728725937276935</v>
      </c>
      <c r="I12" s="9">
        <v>0.34190970021119038</v>
      </c>
      <c r="J12" s="9">
        <v>0.42437178816470467</v>
      </c>
      <c r="K12" s="9">
        <v>0.34448469142035604</v>
      </c>
    </row>
    <row r="13" spans="1:11">
      <c r="A13" s="1">
        <v>7</v>
      </c>
      <c r="B13" s="9">
        <v>0.38581340843914791</v>
      </c>
      <c r="C13" s="9">
        <v>0.31884985262729298</v>
      </c>
      <c r="D13" s="9">
        <v>0.37432236163634719</v>
      </c>
      <c r="E13" s="9">
        <v>0.31428154381910522</v>
      </c>
      <c r="F13" s="9">
        <v>0.38175234830918087</v>
      </c>
      <c r="G13" s="9">
        <v>0.31001215911340418</v>
      </c>
      <c r="H13" s="9">
        <v>0.3858094684578105</v>
      </c>
      <c r="I13" s="9">
        <v>0.31581252385749975</v>
      </c>
      <c r="J13" s="9">
        <v>0.38388406200927822</v>
      </c>
      <c r="K13" s="9">
        <v>0.31623441183321099</v>
      </c>
    </row>
    <row r="14" spans="1:11">
      <c r="A14" s="1">
        <v>8</v>
      </c>
      <c r="B14" s="9">
        <v>0.34977161923351852</v>
      </c>
      <c r="C14" s="9">
        <v>0.29612638684178888</v>
      </c>
      <c r="D14" s="9">
        <v>0.34073839124352034</v>
      </c>
      <c r="E14" s="9">
        <v>0.29312583939401787</v>
      </c>
      <c r="F14" s="9">
        <v>0.34896198959203051</v>
      </c>
      <c r="G14" s="9">
        <v>0.28796410398167793</v>
      </c>
      <c r="H14" s="9">
        <v>0.35424688375188024</v>
      </c>
      <c r="I14" s="9">
        <v>0.29586355539123788</v>
      </c>
      <c r="J14" s="9">
        <v>0.35267286987355417</v>
      </c>
      <c r="K14" s="9">
        <v>0.29451613136603366</v>
      </c>
    </row>
    <row r="15" spans="1:11">
      <c r="A15" s="1">
        <v>9</v>
      </c>
      <c r="B15" s="9">
        <v>0.3263428101288568</v>
      </c>
      <c r="C15" s="9">
        <v>0.28054072331596769</v>
      </c>
      <c r="D15" s="9">
        <v>0.31991917862582941</v>
      </c>
      <c r="E15" s="9">
        <v>0.27867693627866524</v>
      </c>
      <c r="F15" s="9">
        <v>0.32731488667978209</v>
      </c>
      <c r="G15" s="9">
        <v>0.27339412718965755</v>
      </c>
      <c r="H15" s="9">
        <v>0.33441438389421901</v>
      </c>
      <c r="I15" s="9">
        <v>0.28251501310677685</v>
      </c>
      <c r="J15" s="9">
        <v>0.33303795816723081</v>
      </c>
      <c r="K15" s="9">
        <v>0.28132097147684704</v>
      </c>
    </row>
    <row r="16" spans="1:11">
      <c r="A16" s="1">
        <v>10</v>
      </c>
      <c r="B16" s="9">
        <v>0.31827888732571891</v>
      </c>
      <c r="C16" s="9">
        <v>0.27445375121385374</v>
      </c>
      <c r="D16" s="9">
        <v>0.3128489346549177</v>
      </c>
      <c r="E16" s="9">
        <v>0.27252443308231744</v>
      </c>
      <c r="F16" s="9">
        <v>0.31907188635520045</v>
      </c>
      <c r="G16" s="9">
        <v>0.26839617368530994</v>
      </c>
      <c r="H16" s="9">
        <v>0.32783226260225673</v>
      </c>
      <c r="I16" s="9">
        <v>0.27780792244321045</v>
      </c>
      <c r="J16" s="9">
        <v>0.32733345184680734</v>
      </c>
      <c r="K16" s="9">
        <v>0.27963603161702272</v>
      </c>
    </row>
    <row r="17" spans="1:11">
      <c r="A17" s="1">
        <v>11</v>
      </c>
      <c r="B17" s="9">
        <v>0.3269457515328989</v>
      </c>
      <c r="C17" s="9">
        <v>0.28105894240944662</v>
      </c>
      <c r="D17" s="9">
        <v>0.31990516686430748</v>
      </c>
      <c r="E17" s="9">
        <v>0.27771124050373963</v>
      </c>
      <c r="F17" s="9">
        <v>0.32594837358466605</v>
      </c>
      <c r="G17" s="9">
        <v>0.27628657301896531</v>
      </c>
      <c r="H17" s="9">
        <v>0.33558553931723673</v>
      </c>
      <c r="I17" s="9">
        <v>0.28558256336072563</v>
      </c>
      <c r="J17" s="9">
        <v>0.33728201556857351</v>
      </c>
      <c r="K17" s="9">
        <v>0.29313153540161174</v>
      </c>
    </row>
    <row r="18" spans="1:11">
      <c r="A18" s="1">
        <v>12</v>
      </c>
      <c r="B18" s="9">
        <v>0.3510314567645057</v>
      </c>
      <c r="C18" s="9">
        <v>0.3033981409646952</v>
      </c>
      <c r="D18" s="9">
        <v>0.34072887617610564</v>
      </c>
      <c r="E18" s="9">
        <v>0.29763438532154979</v>
      </c>
      <c r="F18" s="9">
        <v>0.34848111084231537</v>
      </c>
      <c r="G18" s="9">
        <v>0.30041949667810325</v>
      </c>
      <c r="H18" s="9">
        <v>0.35790501553821524</v>
      </c>
      <c r="I18" s="9">
        <v>0.31103775121152055</v>
      </c>
      <c r="J18" s="9">
        <v>0.36319736468925379</v>
      </c>
      <c r="K18" s="9">
        <v>0.3248532237724116</v>
      </c>
    </row>
    <row r="19" spans="1:11">
      <c r="A19" s="1">
        <v>13</v>
      </c>
      <c r="B19" s="9">
        <v>0.38635896391268415</v>
      </c>
      <c r="C19" s="9">
        <v>0.34266905049168866</v>
      </c>
      <c r="D19" s="9">
        <v>0.37353645014059739</v>
      </c>
      <c r="E19" s="9">
        <v>0.33430876015035815</v>
      </c>
      <c r="F19" s="9">
        <v>0.3849602297247956</v>
      </c>
      <c r="G19" s="9">
        <v>0.34270786180695839</v>
      </c>
      <c r="H19" s="9">
        <v>0.39391469301046023</v>
      </c>
      <c r="I19" s="9">
        <v>0.35750759826611095</v>
      </c>
      <c r="J19" s="9">
        <v>0.40305200246859424</v>
      </c>
      <c r="K19" s="9">
        <v>0.37507183640499708</v>
      </c>
    </row>
    <row r="20" spans="1:11">
      <c r="A20" s="1">
        <v>14</v>
      </c>
      <c r="B20" s="9">
        <v>0.42652840503918543</v>
      </c>
      <c r="C20" s="9">
        <v>0.39616503388541202</v>
      </c>
      <c r="D20" s="9">
        <v>0.41419917316410443</v>
      </c>
      <c r="E20" s="9">
        <v>0.38633884799917262</v>
      </c>
      <c r="F20" s="9">
        <v>0.43082041810529947</v>
      </c>
      <c r="G20" s="9">
        <v>0.40138615588963694</v>
      </c>
      <c r="H20" s="9">
        <v>0.44033507910837549</v>
      </c>
      <c r="I20" s="9">
        <v>0.42226810453932967</v>
      </c>
      <c r="J20" s="9">
        <v>0.45125501253198136</v>
      </c>
      <c r="K20" s="9">
        <v>0.43929560170568338</v>
      </c>
    </row>
    <row r="21" spans="1:11">
      <c r="A21" s="1">
        <v>15</v>
      </c>
      <c r="B21" s="9">
        <v>0.46413426350773729</v>
      </c>
      <c r="C21" s="9">
        <v>0.45701413476219532</v>
      </c>
      <c r="D21" s="9">
        <v>0.4559304835139974</v>
      </c>
      <c r="E21" s="9">
        <v>0.44790162206869605</v>
      </c>
      <c r="F21" s="9">
        <v>0.47823493913900561</v>
      </c>
      <c r="G21" s="9">
        <v>0.46911277978235327</v>
      </c>
      <c r="H21" s="9">
        <v>0.4894806450764404</v>
      </c>
      <c r="I21" s="9">
        <v>0.49470987248838166</v>
      </c>
      <c r="J21" s="9">
        <v>0.49905218869100887</v>
      </c>
      <c r="K21" s="9">
        <v>0.50773037091749851</v>
      </c>
    </row>
    <row r="22" spans="1:11">
      <c r="A22" s="1">
        <v>16</v>
      </c>
      <c r="B22" s="9">
        <v>0.49189707310976022</v>
      </c>
      <c r="C22" s="9">
        <v>0.51609220712859494</v>
      </c>
      <c r="D22" s="9">
        <v>0.49075845939714907</v>
      </c>
      <c r="E22" s="9">
        <v>0.50998736217736618</v>
      </c>
      <c r="F22" s="9">
        <v>0.51676629944199892</v>
      </c>
      <c r="G22" s="9">
        <v>0.53381162815352934</v>
      </c>
      <c r="H22" s="9">
        <v>0.52939279493823721</v>
      </c>
      <c r="I22" s="9">
        <v>0.55883743990792489</v>
      </c>
      <c r="J22" s="9">
        <v>0.53635639101413968</v>
      </c>
      <c r="K22" s="9">
        <v>0.56755012562536822</v>
      </c>
    </row>
    <row r="23" spans="1:11">
      <c r="A23" s="1">
        <v>17</v>
      </c>
      <c r="B23" s="9">
        <v>0.50430411873080316</v>
      </c>
      <c r="C23" s="9">
        <v>0.56613266232811799</v>
      </c>
      <c r="D23" s="9">
        <v>0.51177821359743036</v>
      </c>
      <c r="E23" s="9">
        <v>0.56412795743869104</v>
      </c>
      <c r="F23" s="9">
        <v>0.53680248622358306</v>
      </c>
      <c r="G23" s="9">
        <v>0.58379675420834587</v>
      </c>
      <c r="H23" s="9">
        <v>0.54786813612901564</v>
      </c>
      <c r="I23" s="9">
        <v>0.60116736839867146</v>
      </c>
      <c r="J23" s="9">
        <v>0.55456676769133539</v>
      </c>
      <c r="K23" s="9">
        <v>0.60758464664631096</v>
      </c>
    </row>
    <row r="24" spans="1:11">
      <c r="A24" s="1">
        <v>18</v>
      </c>
      <c r="B24" s="9">
        <v>0.50057888377047788</v>
      </c>
      <c r="C24" s="9">
        <v>0.60466703682626344</v>
      </c>
      <c r="D24" s="9">
        <v>0.51545376221094075</v>
      </c>
      <c r="E24" s="9">
        <v>0.60572665934529579</v>
      </c>
      <c r="F24" s="9">
        <v>0.53438801470673558</v>
      </c>
      <c r="G24" s="9">
        <v>0.61322649228337978</v>
      </c>
      <c r="H24" s="9">
        <v>0.53945269451153788</v>
      </c>
      <c r="I24" s="9">
        <v>0.61672438286479792</v>
      </c>
      <c r="J24" s="9">
        <v>0.5504906738328742</v>
      </c>
      <c r="K24" s="9">
        <v>0.62359585004113249</v>
      </c>
    </row>
    <row r="25" spans="1:11">
      <c r="A25" s="1">
        <v>19</v>
      </c>
      <c r="B25" s="9">
        <v>0.48569020117946671</v>
      </c>
      <c r="C25" s="9">
        <v>0.6343514676438442</v>
      </c>
      <c r="D25" s="9">
        <v>0.50458748276399623</v>
      </c>
      <c r="E25" s="9">
        <v>0.63587155906334814</v>
      </c>
      <c r="F25" s="9">
        <v>0.51436399683629519</v>
      </c>
      <c r="G25" s="9">
        <v>0.62491126336063363</v>
      </c>
      <c r="H25" s="9">
        <v>0.51081467763480548</v>
      </c>
      <c r="I25" s="9">
        <v>0.61232063505240619</v>
      </c>
      <c r="J25" s="9">
        <v>0.52873913920291882</v>
      </c>
      <c r="K25" s="9">
        <v>0.62044340578163404</v>
      </c>
    </row>
    <row r="26" spans="1:11">
      <c r="A26" s="1">
        <v>20</v>
      </c>
      <c r="B26" s="9">
        <v>0.46800689645069476</v>
      </c>
      <c r="C26" s="9">
        <v>0.66079649491166836</v>
      </c>
      <c r="D26" s="9">
        <v>0.48688927276538213</v>
      </c>
      <c r="E26" s="9">
        <v>0.6598441088854744</v>
      </c>
      <c r="F26" s="9">
        <v>0.48738027625680158</v>
      </c>
      <c r="G26" s="9">
        <v>0.62856230811483838</v>
      </c>
      <c r="H26" s="9">
        <v>0.47695284603158894</v>
      </c>
      <c r="I26" s="9">
        <v>0.60351965304731436</v>
      </c>
      <c r="J26" s="9">
        <v>0.49973149415721363</v>
      </c>
      <c r="K26" s="9">
        <v>0.61033812712309088</v>
      </c>
    </row>
    <row r="27" spans="1:11">
      <c r="A27" s="1">
        <v>21</v>
      </c>
      <c r="B27" s="9">
        <v>0.45478380516478095</v>
      </c>
      <c r="C27" s="9">
        <v>0.68964453168114603</v>
      </c>
      <c r="D27" s="9">
        <v>0.46980257303952344</v>
      </c>
      <c r="E27" s="9">
        <v>0.6835043723642511</v>
      </c>
      <c r="F27" s="9">
        <v>0.4627597251175144</v>
      </c>
      <c r="G27" s="9">
        <v>0.6346113599939216</v>
      </c>
      <c r="H27" s="9">
        <v>0.44929788129288295</v>
      </c>
      <c r="I27" s="9">
        <v>0.60395734536374313</v>
      </c>
      <c r="J27" s="9">
        <v>0.47237824054299782</v>
      </c>
      <c r="K27" s="9">
        <v>0.60599618025421353</v>
      </c>
    </row>
    <row r="28" spans="1:11">
      <c r="A28" s="1">
        <v>22</v>
      </c>
      <c r="B28" s="9">
        <v>0.45002622930534442</v>
      </c>
      <c r="C28" s="9">
        <v>0.72405895315625735</v>
      </c>
      <c r="D28" s="9">
        <v>0.45813393897301913</v>
      </c>
      <c r="E28" s="9">
        <v>0.71086689815212956</v>
      </c>
      <c r="F28" s="9">
        <v>0.44525903513234133</v>
      </c>
      <c r="G28" s="9">
        <v>0.64965075443721165</v>
      </c>
      <c r="H28" s="9">
        <v>0.43212615557350303</v>
      </c>
      <c r="I28" s="9">
        <v>0.61957629836883743</v>
      </c>
      <c r="J28" s="9">
        <v>0.45148534122294337</v>
      </c>
      <c r="K28" s="9">
        <v>0.6153492332026721</v>
      </c>
    </row>
    <row r="29" spans="1:11">
      <c r="A29" s="1">
        <v>23</v>
      </c>
      <c r="B29" s="9">
        <v>0.45451439600796323</v>
      </c>
      <c r="C29" s="9">
        <v>0.76463096060786584</v>
      </c>
      <c r="D29" s="9">
        <v>0.45426642373095377</v>
      </c>
      <c r="E29" s="9">
        <v>0.74403232080132187</v>
      </c>
      <c r="F29" s="9">
        <v>0.43637766950271528</v>
      </c>
      <c r="G29" s="9">
        <v>0.67585682693894988</v>
      </c>
      <c r="H29" s="9">
        <v>0.42546288894912182</v>
      </c>
      <c r="I29" s="9">
        <v>0.64940191622390819</v>
      </c>
      <c r="J29" s="9">
        <v>0.43860984320256446</v>
      </c>
      <c r="K29" s="9">
        <v>0.64022334077740506</v>
      </c>
    </row>
    <row r="30" spans="1:11">
      <c r="A30" s="1">
        <v>24</v>
      </c>
      <c r="B30" s="9">
        <v>0.46675920610323973</v>
      </c>
      <c r="C30" s="9">
        <v>0.80984757165277899</v>
      </c>
      <c r="D30" s="9">
        <v>0.45878684601930547</v>
      </c>
      <c r="E30" s="9">
        <v>0.78288311689972856</v>
      </c>
      <c r="F30" s="9">
        <v>0.4361921869454099</v>
      </c>
      <c r="G30" s="9">
        <v>0.71230918579825198</v>
      </c>
      <c r="H30" s="9">
        <v>0.42790332805785292</v>
      </c>
      <c r="I30" s="9">
        <v>0.68916505433833353</v>
      </c>
      <c r="J30" s="9">
        <v>0.43381821089465061</v>
      </c>
      <c r="K30" s="9">
        <v>0.67782138550374227</v>
      </c>
    </row>
    <row r="31" spans="1:11">
      <c r="A31" s="1">
        <v>25</v>
      </c>
      <c r="B31" s="9">
        <v>0.48434843824535506</v>
      </c>
      <c r="C31" s="9">
        <v>0.85675762572250302</v>
      </c>
      <c r="D31" s="9">
        <v>0.47059788179940537</v>
      </c>
      <c r="E31" s="9">
        <v>0.82537651960710989</v>
      </c>
      <c r="F31" s="9">
        <v>0.44368240996063185</v>
      </c>
      <c r="G31" s="9">
        <v>0.75600897928960231</v>
      </c>
      <c r="H31" s="9">
        <v>0.43739340089863937</v>
      </c>
      <c r="I31" s="9">
        <v>0.73374409153570874</v>
      </c>
      <c r="J31" s="9">
        <v>0.43623685195797918</v>
      </c>
      <c r="K31" s="9">
        <v>0.7235054895159635</v>
      </c>
    </row>
    <row r="32" spans="1:11">
      <c r="A32" s="1">
        <v>26</v>
      </c>
      <c r="B32" s="9">
        <v>0.50463395774513542</v>
      </c>
      <c r="C32" s="9">
        <v>0.90176491418208438</v>
      </c>
      <c r="D32" s="9">
        <v>0.48707191876212552</v>
      </c>
      <c r="E32" s="9">
        <v>0.86827705998402205</v>
      </c>
      <c r="F32" s="9">
        <v>0.45690927878553744</v>
      </c>
      <c r="G32" s="9">
        <v>0.80281392928670225</v>
      </c>
      <c r="H32" s="9">
        <v>0.45143684264218836</v>
      </c>
      <c r="I32" s="9">
        <v>0.77950343506198971</v>
      </c>
      <c r="J32" s="9">
        <v>0.44473606594449255</v>
      </c>
      <c r="K32" s="9">
        <v>0.77294436154535606</v>
      </c>
    </row>
    <row r="33" spans="1:11">
      <c r="A33" s="1">
        <v>27</v>
      </c>
      <c r="B33" s="9">
        <v>0.52546436806794206</v>
      </c>
      <c r="C33" s="9">
        <v>0.94210951304501478</v>
      </c>
      <c r="D33" s="9">
        <v>0.50536301398242878</v>
      </c>
      <c r="E33" s="9">
        <v>0.90906486058555946</v>
      </c>
      <c r="F33" s="9">
        <v>0.47379025792303497</v>
      </c>
      <c r="G33" s="9">
        <v>0.84908100243849427</v>
      </c>
      <c r="H33" s="9">
        <v>0.46824379060748861</v>
      </c>
      <c r="I33" s="9">
        <v>0.82538115798024769</v>
      </c>
      <c r="J33" s="9">
        <v>0.45851926139028465</v>
      </c>
      <c r="K33" s="9">
        <v>0.8229504982240986</v>
      </c>
    </row>
    <row r="34" spans="1:11">
      <c r="A34" s="1">
        <v>28</v>
      </c>
      <c r="B34" s="9">
        <v>0.54562309085206684</v>
      </c>
      <c r="C34" s="9">
        <v>0.97674374327127378</v>
      </c>
      <c r="D34" s="9">
        <v>0.5235045578070916</v>
      </c>
      <c r="E34" s="9">
        <v>0.94653785497107445</v>
      </c>
      <c r="F34" s="9">
        <v>0.4928648720816694</v>
      </c>
      <c r="G34" s="9">
        <v>0.89275529060194891</v>
      </c>
      <c r="H34" s="9">
        <v>0.48684502442043176</v>
      </c>
      <c r="I34" s="9">
        <v>0.87151141397760779</v>
      </c>
      <c r="J34" s="9">
        <v>0.4769162126767858</v>
      </c>
      <c r="K34" s="9">
        <v>0.87189000510353676</v>
      </c>
    </row>
    <row r="35" spans="1:11">
      <c r="A35" s="1">
        <v>29</v>
      </c>
      <c r="B35" s="9">
        <v>0.56517601994953626</v>
      </c>
      <c r="C35" s="9">
        <v>1.0056410282330928</v>
      </c>
      <c r="D35" s="9">
        <v>0.54094590671307496</v>
      </c>
      <c r="E35" s="9">
        <v>0.9805580806074331</v>
      </c>
      <c r="F35" s="9">
        <v>0.51331060633097325</v>
      </c>
      <c r="G35" s="9">
        <v>0.9333007366357553</v>
      </c>
      <c r="H35" s="9">
        <v>0.50680128864914609</v>
      </c>
      <c r="I35" s="9">
        <v>0.91780197719143009</v>
      </c>
      <c r="J35" s="9">
        <v>0.49907033549590585</v>
      </c>
      <c r="K35" s="9">
        <v>0.91885946304297916</v>
      </c>
    </row>
    <row r="36" spans="1:11">
      <c r="A36" s="1">
        <v>30</v>
      </c>
      <c r="B36" s="9">
        <v>0.58432990265810814</v>
      </c>
      <c r="C36" s="9">
        <v>1.0295384070515965</v>
      </c>
      <c r="D36" s="9">
        <v>0.55843462125053889</v>
      </c>
      <c r="E36" s="9">
        <v>1.010992131523087</v>
      </c>
      <c r="F36" s="9">
        <v>0.53457719693389327</v>
      </c>
      <c r="G36" s="9">
        <v>0.97072222192095337</v>
      </c>
      <c r="H36" s="9">
        <v>0.52744133494309697</v>
      </c>
      <c r="I36" s="9">
        <v>0.96294161107114562</v>
      </c>
      <c r="J36" s="9">
        <v>0.52346877983656981</v>
      </c>
      <c r="K36" s="9">
        <v>0.96348481251744267</v>
      </c>
    </row>
    <row r="37" spans="1:11">
      <c r="A37" s="1">
        <v>31</v>
      </c>
      <c r="B37" s="9">
        <v>0.6026870718605839</v>
      </c>
      <c r="C37" s="9">
        <v>1.0500056901860926</v>
      </c>
      <c r="D37" s="9">
        <v>0.57701598500184736</v>
      </c>
      <c r="E37" s="9">
        <v>1.0375055663656396</v>
      </c>
      <c r="F37" s="9">
        <v>0.5562898641331705</v>
      </c>
      <c r="G37" s="9">
        <v>1.0054919137681697</v>
      </c>
      <c r="H37" s="9">
        <v>0.54841124609921732</v>
      </c>
      <c r="I37" s="9">
        <v>1.0048316389370497</v>
      </c>
      <c r="J37" s="9">
        <v>0.54799423194074681</v>
      </c>
      <c r="K37" s="9">
        <v>1.0053459358451113</v>
      </c>
    </row>
    <row r="38" spans="1:11">
      <c r="A38" s="1">
        <v>32</v>
      </c>
      <c r="B38" s="9">
        <v>0.61987779636741192</v>
      </c>
      <c r="C38" s="9">
        <v>1.0684467216682287</v>
      </c>
      <c r="D38" s="9">
        <v>0.59746890472335645</v>
      </c>
      <c r="E38" s="9">
        <v>1.0601152021521669</v>
      </c>
      <c r="F38" s="9">
        <v>0.5780372817860624</v>
      </c>
      <c r="G38" s="9">
        <v>1.0373524605430653</v>
      </c>
      <c r="H38" s="9">
        <v>0.56939162650878661</v>
      </c>
      <c r="I38" s="9">
        <v>1.041754256750355</v>
      </c>
      <c r="J38" s="9">
        <v>0.57109344442005872</v>
      </c>
      <c r="K38" s="9">
        <v>1.0440364030292721</v>
      </c>
    </row>
    <row r="39" spans="1:11">
      <c r="A39" s="1">
        <v>33</v>
      </c>
      <c r="B39" s="9">
        <v>0.63614167186911974</v>
      </c>
      <c r="C39" s="9">
        <v>1.0861335756312374</v>
      </c>
      <c r="D39" s="9">
        <v>0.61954041561246054</v>
      </c>
      <c r="E39" s="9">
        <v>1.0796371768867594</v>
      </c>
      <c r="F39" s="9">
        <v>0.60018872325348283</v>
      </c>
      <c r="G39" s="9">
        <v>1.0660967053542998</v>
      </c>
      <c r="H39" s="9">
        <v>0.59096150460551877</v>
      </c>
      <c r="I39" s="9">
        <v>1.0733588339716145</v>
      </c>
      <c r="J39" s="9">
        <v>0.59259763735566917</v>
      </c>
      <c r="K39" s="9">
        <v>1.0794451033266701</v>
      </c>
    </row>
    <row r="40" spans="1:11">
      <c r="A40" s="1">
        <v>34</v>
      </c>
      <c r="B40" s="9">
        <v>0.65309195685097898</v>
      </c>
      <c r="C40" s="9">
        <v>1.1029307227248903</v>
      </c>
      <c r="D40" s="9">
        <v>0.64204285451159893</v>
      </c>
      <c r="E40" s="9">
        <v>1.097171359836407</v>
      </c>
      <c r="F40" s="9">
        <v>0.62371341840901118</v>
      </c>
      <c r="G40" s="9">
        <v>1.0923811586863033</v>
      </c>
      <c r="H40" s="9">
        <v>0.61377113305245212</v>
      </c>
      <c r="I40" s="9">
        <v>1.1008833577112871</v>
      </c>
      <c r="J40" s="9">
        <v>0.61401323423697796</v>
      </c>
      <c r="K40" s="9">
        <v>1.1117832084793156</v>
      </c>
    </row>
    <row r="41" spans="1:11">
      <c r="A41" s="1">
        <v>35</v>
      </c>
      <c r="B41" s="9">
        <v>0.67264199296086913</v>
      </c>
      <c r="C41" s="9">
        <v>1.1179166143517303</v>
      </c>
      <c r="D41" s="9">
        <v>0.66435436118812985</v>
      </c>
      <c r="E41" s="9">
        <v>1.1133158618384515</v>
      </c>
      <c r="F41" s="9">
        <v>0.64918230321468851</v>
      </c>
      <c r="G41" s="9">
        <v>1.1166967719150525</v>
      </c>
      <c r="H41" s="9">
        <v>0.63853248174822586</v>
      </c>
      <c r="I41" s="9">
        <v>1.1267413511299575</v>
      </c>
      <c r="J41" s="9">
        <v>0.63699749763798097</v>
      </c>
      <c r="K41" s="9">
        <v>1.1420802269506898</v>
      </c>
    </row>
    <row r="42" spans="1:11">
      <c r="A42" s="1">
        <v>36</v>
      </c>
      <c r="B42" s="9">
        <v>0.69574031317784391</v>
      </c>
      <c r="C42" s="9">
        <v>1.1303618265752424</v>
      </c>
      <c r="D42" s="9">
        <v>0.68695289059728049</v>
      </c>
      <c r="E42" s="9">
        <v>1.1285668533922686</v>
      </c>
      <c r="F42" s="9">
        <v>0.67552080572961926</v>
      </c>
      <c r="G42" s="9">
        <v>1.1390785303594746</v>
      </c>
      <c r="H42" s="9">
        <v>0.66522496303891632</v>
      </c>
      <c r="I42" s="9">
        <v>1.152358441843935</v>
      </c>
      <c r="J42" s="9">
        <v>0.66236291835045924</v>
      </c>
      <c r="K42" s="9">
        <v>1.1715021665523806</v>
      </c>
    </row>
    <row r="43" spans="1:11">
      <c r="A43" s="1">
        <v>37</v>
      </c>
      <c r="B43" s="9">
        <v>0.72148696858675221</v>
      </c>
      <c r="C43" s="9">
        <v>1.1424900560539797</v>
      </c>
      <c r="D43" s="9">
        <v>0.710430226825841</v>
      </c>
      <c r="E43" s="9">
        <v>1.1442445179938372</v>
      </c>
      <c r="F43" s="9">
        <v>0.70149759915681342</v>
      </c>
      <c r="G43" s="9">
        <v>1.1609589185695608</v>
      </c>
      <c r="H43" s="9">
        <v>0.69305558377366072</v>
      </c>
      <c r="I43" s="9">
        <v>1.1790292671307536</v>
      </c>
      <c r="J43" s="9">
        <v>0.69008558319832547</v>
      </c>
      <c r="K43" s="9">
        <v>1.2017322620564956</v>
      </c>
    </row>
    <row r="44" spans="1:11">
      <c r="A44" s="1">
        <v>38</v>
      </c>
      <c r="B44" s="9">
        <v>0.74839672875252616</v>
      </c>
      <c r="C44" s="9">
        <v>1.1576815910089693</v>
      </c>
      <c r="D44" s="9">
        <v>0.73565090690507451</v>
      </c>
      <c r="E44" s="9">
        <v>1.163020894168356</v>
      </c>
      <c r="F44" s="9">
        <v>0.72717313762456903</v>
      </c>
      <c r="G44" s="9">
        <v>1.1856599889470458</v>
      </c>
      <c r="H44" s="9">
        <v>0.72118181779837065</v>
      </c>
      <c r="I44" s="9">
        <v>1.2089371560714952</v>
      </c>
      <c r="J44" s="9">
        <v>0.7189553746275128</v>
      </c>
      <c r="K44" s="9">
        <v>1.2340518430411669</v>
      </c>
    </row>
    <row r="45" spans="1:11">
      <c r="A45" s="1">
        <v>39</v>
      </c>
      <c r="B45" s="9">
        <v>0.77535391150449018</v>
      </c>
      <c r="C45" s="9">
        <v>1.1772175544577044</v>
      </c>
      <c r="D45" s="9">
        <v>0.76340790043680173</v>
      </c>
      <c r="E45" s="9">
        <v>1.1869822268178447</v>
      </c>
      <c r="F45" s="9">
        <v>0.75345758223018211</v>
      </c>
      <c r="G45" s="9">
        <v>1.2155012805679133</v>
      </c>
      <c r="H45" s="9">
        <v>0.74919957634363799</v>
      </c>
      <c r="I45" s="9">
        <v>1.243074589994569</v>
      </c>
      <c r="J45" s="9">
        <v>0.74750161634708534</v>
      </c>
      <c r="K45" s="9">
        <v>1.2690231552353848</v>
      </c>
    </row>
    <row r="46" spans="1:11">
      <c r="A46" s="1">
        <v>40</v>
      </c>
      <c r="B46" s="9">
        <v>0.80133353231047943</v>
      </c>
      <c r="C46" s="9">
        <v>1.1997298266164931</v>
      </c>
      <c r="D46" s="9">
        <v>0.79374886338358819</v>
      </c>
      <c r="E46" s="9">
        <v>1.214477750605865</v>
      </c>
      <c r="F46" s="9">
        <v>0.78141174154581827</v>
      </c>
      <c r="G46" s="9">
        <v>1.2497294290452758</v>
      </c>
      <c r="H46" s="9">
        <v>0.77719093446540832</v>
      </c>
      <c r="I46" s="9">
        <v>1.2799510781616232</v>
      </c>
      <c r="J46" s="9">
        <v>0.77490450850239245</v>
      </c>
      <c r="K46" s="9">
        <v>1.3056971116083498</v>
      </c>
    </row>
    <row r="47" spans="1:11">
      <c r="A47" s="1">
        <v>41</v>
      </c>
      <c r="B47" s="9">
        <v>0.82629923605331668</v>
      </c>
      <c r="C47" s="9">
        <v>1.2224886022388033</v>
      </c>
      <c r="D47" s="9">
        <v>0.82477667144713696</v>
      </c>
      <c r="E47" s="9">
        <v>1.2414145496134312</v>
      </c>
      <c r="F47" s="9">
        <v>0.81073631745967911</v>
      </c>
      <c r="G47" s="9">
        <v>1.28381962450863</v>
      </c>
      <c r="H47" s="9">
        <v>0.80537924783525827</v>
      </c>
      <c r="I47" s="9">
        <v>1.3147012101679607</v>
      </c>
      <c r="J47" s="9">
        <v>0.80136248606079485</v>
      </c>
      <c r="K47" s="9">
        <v>1.3408244206154913</v>
      </c>
    </row>
    <row r="48" spans="1:11">
      <c r="A48" s="1">
        <v>42</v>
      </c>
      <c r="B48" s="9">
        <v>0.85220631623498933</v>
      </c>
      <c r="C48" s="9">
        <v>1.2444579591527112</v>
      </c>
      <c r="D48" s="9">
        <v>0.85442781439776472</v>
      </c>
      <c r="E48" s="9">
        <v>1.2655491981688762</v>
      </c>
      <c r="F48" s="9">
        <v>0.84000892224497181</v>
      </c>
      <c r="G48" s="9">
        <v>1.3132899327051499</v>
      </c>
      <c r="H48" s="9">
        <v>0.83403991642163677</v>
      </c>
      <c r="I48" s="9">
        <v>1.3438586316466541</v>
      </c>
      <c r="J48" s="9">
        <v>0.82770706160019891</v>
      </c>
      <c r="K48" s="9">
        <v>1.3710468072768014</v>
      </c>
    </row>
    <row r="49" spans="1:11">
      <c r="A49" s="1">
        <v>43</v>
      </c>
      <c r="B49" s="9">
        <v>0.8816746383997045</v>
      </c>
      <c r="C49" s="9">
        <v>1.2673845376478918</v>
      </c>
      <c r="D49" s="9">
        <v>0.88202006257220567</v>
      </c>
      <c r="E49" s="9">
        <v>1.2885144128984403</v>
      </c>
      <c r="F49" s="9">
        <v>0.86877262506785191</v>
      </c>
      <c r="G49" s="9">
        <v>1.3384239535725078</v>
      </c>
      <c r="H49" s="9">
        <v>0.86316517044494334</v>
      </c>
      <c r="I49" s="9">
        <v>1.3682108082442046</v>
      </c>
      <c r="J49" s="9">
        <v>0.85474363483379345</v>
      </c>
      <c r="K49" s="9">
        <v>1.3953474586093295</v>
      </c>
    </row>
    <row r="50" spans="1:11">
      <c r="A50" s="1">
        <v>44</v>
      </c>
      <c r="B50" s="9">
        <v>0.91637016096566548</v>
      </c>
      <c r="C50" s="9">
        <v>1.2949616759547691</v>
      </c>
      <c r="D50" s="9">
        <v>0.90901872866479072</v>
      </c>
      <c r="E50" s="9">
        <v>1.3137580127354642</v>
      </c>
      <c r="F50" s="9">
        <v>0.89791743410947822</v>
      </c>
      <c r="G50" s="9">
        <v>1.3620846512877085</v>
      </c>
      <c r="H50" s="9">
        <v>0.89253831450201682</v>
      </c>
      <c r="I50" s="9">
        <v>1.3919627893740194</v>
      </c>
      <c r="J50" s="9">
        <v>0.88362230444846923</v>
      </c>
      <c r="K50" s="9">
        <v>1.4159685338191477</v>
      </c>
    </row>
    <row r="51" spans="1:11">
      <c r="A51" s="1">
        <v>45</v>
      </c>
      <c r="B51" s="9">
        <v>0.95647168749009248</v>
      </c>
      <c r="C51" s="9">
        <v>1.3301112276358227</v>
      </c>
      <c r="D51" s="9">
        <v>0.93862706053393985</v>
      </c>
      <c r="E51" s="9">
        <v>1.3453656770442464</v>
      </c>
      <c r="F51" s="9">
        <v>0.92893700231861442</v>
      </c>
      <c r="G51" s="9">
        <v>1.3877388527591665</v>
      </c>
      <c r="H51" s="9">
        <v>0.92396260166516542</v>
      </c>
      <c r="I51" s="9">
        <v>1.4192426227732686</v>
      </c>
      <c r="J51" s="9">
        <v>0.91650521909359983</v>
      </c>
      <c r="K51" s="9">
        <v>1.4364449719367127</v>
      </c>
    </row>
    <row r="52" spans="1:11">
      <c r="A52" s="1">
        <v>46</v>
      </c>
      <c r="B52" s="9">
        <v>1.0011132897729822</v>
      </c>
      <c r="C52" s="9">
        <v>1.3735756391882334</v>
      </c>
      <c r="D52" s="9">
        <v>0.97513717072395356</v>
      </c>
      <c r="E52" s="9">
        <v>1.3859064542042334</v>
      </c>
      <c r="F52" s="9">
        <v>0.96454973829215884</v>
      </c>
      <c r="G52" s="9">
        <v>1.4186996161486882</v>
      </c>
      <c r="H52" s="9">
        <v>0.96177316763352716</v>
      </c>
      <c r="I52" s="9">
        <v>1.4523375518417427</v>
      </c>
      <c r="J52" s="9">
        <v>0.95636813341983773</v>
      </c>
      <c r="K52" s="9">
        <v>1.4616305094900961</v>
      </c>
    </row>
    <row r="53" spans="1:11">
      <c r="A53" s="1">
        <v>47</v>
      </c>
      <c r="B53" s="9">
        <v>1.0507927469889362</v>
      </c>
      <c r="C53" s="9">
        <v>1.4244857592702949</v>
      </c>
      <c r="D53" s="9">
        <v>1.0224776703103573</v>
      </c>
      <c r="E53" s="9">
        <v>1.4353552791508735</v>
      </c>
      <c r="F53" s="9">
        <v>1.0089221867225695</v>
      </c>
      <c r="G53" s="9">
        <v>1.4583689922140988</v>
      </c>
      <c r="H53" s="9">
        <v>1.0089867524748302</v>
      </c>
      <c r="I53" s="9">
        <v>1.492840097169144</v>
      </c>
      <c r="J53" s="9">
        <v>1.0062698858264454</v>
      </c>
      <c r="K53" s="9">
        <v>1.4956425007406451</v>
      </c>
    </row>
    <row r="54" spans="1:11">
      <c r="A54" s="1">
        <v>48</v>
      </c>
      <c r="B54" s="9">
        <v>1.1066746825656013</v>
      </c>
      <c r="C54" s="9">
        <v>1.4806179461539213</v>
      </c>
      <c r="D54" s="9">
        <v>1.0831455879739922</v>
      </c>
      <c r="E54" s="9">
        <v>1.491256539229147</v>
      </c>
      <c r="F54" s="9">
        <v>1.0663609060817578</v>
      </c>
      <c r="G54" s="9">
        <v>1.5100055290613514</v>
      </c>
      <c r="H54" s="9">
        <v>1.0676245413347369</v>
      </c>
      <c r="I54" s="9">
        <v>1.541477768548067</v>
      </c>
      <c r="J54" s="9">
        <v>1.0674806723356567</v>
      </c>
      <c r="K54" s="9">
        <v>1.5405502792725583</v>
      </c>
    </row>
    <row r="55" spans="1:11">
      <c r="A55" s="1">
        <v>49</v>
      </c>
      <c r="B55" s="9">
        <v>1.1694338994897384</v>
      </c>
      <c r="C55" s="9">
        <v>1.5382801273485665</v>
      </c>
      <c r="D55" s="9">
        <v>1.1560936879686614</v>
      </c>
      <c r="E55" s="9">
        <v>1.5507088223489651</v>
      </c>
      <c r="F55" s="9">
        <v>1.1374143134065899</v>
      </c>
      <c r="G55" s="9">
        <v>1.5723655178518119</v>
      </c>
      <c r="H55" s="9">
        <v>1.1384910282757257</v>
      </c>
      <c r="I55" s="9">
        <v>1.597927647485567</v>
      </c>
      <c r="J55" s="9">
        <v>1.1378386460457572</v>
      </c>
      <c r="K55" s="9">
        <v>1.5946272142880442</v>
      </c>
    </row>
    <row r="56" spans="1:11">
      <c r="A56" s="1">
        <v>50</v>
      </c>
      <c r="B56" s="9">
        <v>1.2369327014116107</v>
      </c>
      <c r="C56" s="9">
        <v>1.5925261628149217</v>
      </c>
      <c r="D56" s="9">
        <v>1.2366421491985793</v>
      </c>
      <c r="E56" s="9">
        <v>1.6094189938822208</v>
      </c>
      <c r="F56" s="9">
        <v>1.2166910103481421</v>
      </c>
      <c r="G56" s="9">
        <v>1.6383969012726909</v>
      </c>
      <c r="H56" s="9">
        <v>1.2168608786277777</v>
      </c>
      <c r="I56" s="9">
        <v>1.6582237437905456</v>
      </c>
      <c r="J56" s="9">
        <v>1.2115175875045148</v>
      </c>
      <c r="K56" s="9">
        <v>1.6513621911961567</v>
      </c>
    </row>
    <row r="57" spans="1:11">
      <c r="A57" s="1">
        <v>51</v>
      </c>
      <c r="B57" s="9">
        <v>1.3045482170069727</v>
      </c>
      <c r="C57" s="9">
        <v>1.6391693750199623</v>
      </c>
      <c r="D57" s="9">
        <v>1.3163555442499972</v>
      </c>
      <c r="E57" s="9">
        <v>1.6615740272445432</v>
      </c>
      <c r="F57" s="9">
        <v>1.2947354116403722</v>
      </c>
      <c r="G57" s="9">
        <v>1.6958484175599453</v>
      </c>
      <c r="H57" s="9">
        <v>1.2926037097195617</v>
      </c>
      <c r="I57" s="9">
        <v>1.7123535626831627</v>
      </c>
      <c r="J57" s="9">
        <v>1.2813646709133182</v>
      </c>
      <c r="K57" s="9">
        <v>1.7026085382070086</v>
      </c>
    </row>
    <row r="58" spans="1:11">
      <c r="A58" s="1">
        <v>52</v>
      </c>
      <c r="B58" s="9">
        <v>1.3690586513247667</v>
      </c>
      <c r="C58" s="9">
        <v>1.6768714590437772</v>
      </c>
      <c r="D58" s="9">
        <v>1.3892702750899646</v>
      </c>
      <c r="E58" s="9">
        <v>1.7043162590969767</v>
      </c>
      <c r="F58" s="9">
        <v>1.365923542819155</v>
      </c>
      <c r="G58" s="9">
        <v>1.7374565455982867</v>
      </c>
      <c r="H58" s="9">
        <v>1.3587435302355679</v>
      </c>
      <c r="I58" s="9">
        <v>1.7528922752570861</v>
      </c>
      <c r="J58" s="9">
        <v>1.3444535213639586</v>
      </c>
      <c r="K58" s="9">
        <v>1.7429012110968658</v>
      </c>
    </row>
    <row r="59" spans="1:11">
      <c r="A59" s="1">
        <v>53</v>
      </c>
      <c r="B59" s="9">
        <v>1.4315352625888671</v>
      </c>
      <c r="C59" s="9">
        <v>1.7075945018303234</v>
      </c>
      <c r="D59" s="9">
        <v>1.4569239898645006</v>
      </c>
      <c r="E59" s="9">
        <v>1.7386888737224635</v>
      </c>
      <c r="F59" s="9">
        <v>1.4316183430035718</v>
      </c>
      <c r="G59" s="9">
        <v>1.7673293007744428</v>
      </c>
      <c r="H59" s="9">
        <v>1.4183614621138572</v>
      </c>
      <c r="I59" s="9">
        <v>1.7817017172507992</v>
      </c>
      <c r="J59" s="9">
        <v>1.403310585701071</v>
      </c>
      <c r="K59" s="9">
        <v>1.7740860082734999</v>
      </c>
    </row>
    <row r="60" spans="1:11">
      <c r="A60" s="1">
        <v>54</v>
      </c>
      <c r="B60" s="9">
        <v>1.4964620270106139</v>
      </c>
      <c r="C60" s="9">
        <v>1.7359098699168314</v>
      </c>
      <c r="D60" s="9">
        <v>1.524044629952644</v>
      </c>
      <c r="E60" s="9">
        <v>1.7683396298469241</v>
      </c>
      <c r="F60" s="9">
        <v>1.4965522971102503</v>
      </c>
      <c r="G60" s="9">
        <v>1.7934898128019807</v>
      </c>
      <c r="H60" s="9">
        <v>1.4785997794895149</v>
      </c>
      <c r="I60" s="9">
        <v>1.803478664892916</v>
      </c>
      <c r="J60" s="9">
        <v>1.4633176022847536</v>
      </c>
      <c r="K60" s="9">
        <v>1.8001770031569753</v>
      </c>
    </row>
    <row r="61" spans="1:11">
      <c r="A61" s="1">
        <v>55</v>
      </c>
      <c r="B61" s="9">
        <v>1.5674404121258192</v>
      </c>
      <c r="C61" s="9">
        <v>1.7667526245884393</v>
      </c>
      <c r="D61" s="9">
        <v>1.5945363711925047</v>
      </c>
      <c r="E61" s="9">
        <v>1.7973437253586193</v>
      </c>
      <c r="F61" s="9">
        <v>1.5639078922859635</v>
      </c>
      <c r="G61" s="9">
        <v>1.8223427053126489</v>
      </c>
      <c r="H61" s="9">
        <v>1.5450681689737706</v>
      </c>
      <c r="I61" s="9">
        <v>1.8235892168533061</v>
      </c>
      <c r="J61" s="9">
        <v>1.5289185665499874</v>
      </c>
      <c r="K61" s="9">
        <v>1.8241305987976326</v>
      </c>
    </row>
    <row r="62" spans="1:11">
      <c r="A62" s="1">
        <v>56</v>
      </c>
      <c r="B62" s="9">
        <v>1.6442598163414934</v>
      </c>
      <c r="C62" s="9">
        <v>1.8039658473525197</v>
      </c>
      <c r="D62" s="9">
        <v>1.6692062618575438</v>
      </c>
      <c r="E62" s="9">
        <v>1.8285644434124182</v>
      </c>
      <c r="F62" s="9">
        <v>1.6353591746554417</v>
      </c>
      <c r="G62" s="9">
        <v>1.8561100684731264</v>
      </c>
      <c r="H62" s="9">
        <v>1.6198581293844581</v>
      </c>
      <c r="I62" s="9">
        <v>1.8477947875334391</v>
      </c>
      <c r="J62" s="9">
        <v>1.6028606112658534</v>
      </c>
      <c r="K62" s="9">
        <v>1.8495770384525339</v>
      </c>
    </row>
    <row r="63" spans="1:11">
      <c r="A63" s="1">
        <v>57</v>
      </c>
      <c r="B63" s="9">
        <v>1.723836127778154</v>
      </c>
      <c r="C63" s="9">
        <v>1.8489573690231507</v>
      </c>
      <c r="D63" s="9">
        <v>1.7471739588069277</v>
      </c>
      <c r="E63" s="9">
        <v>1.8634952326289389</v>
      </c>
      <c r="F63" s="9">
        <v>1.7122564896612262</v>
      </c>
      <c r="G63" s="9">
        <v>1.8951282610840685</v>
      </c>
      <c r="H63" s="9">
        <v>1.7017040251599083</v>
      </c>
      <c r="I63" s="9">
        <v>1.8813447052989909</v>
      </c>
      <c r="J63" s="9">
        <v>1.6849034739498943</v>
      </c>
      <c r="K63" s="9">
        <v>1.8796871772880199</v>
      </c>
    </row>
    <row r="64" spans="1:11">
      <c r="A64" s="1">
        <v>58</v>
      </c>
      <c r="B64" s="9">
        <v>1.8042107609510791</v>
      </c>
      <c r="C64" s="9">
        <v>1.9004800099145212</v>
      </c>
      <c r="D64" s="9">
        <v>1.8263532924071921</v>
      </c>
      <c r="E64" s="9">
        <v>1.9023594040571814</v>
      </c>
      <c r="F64" s="9">
        <v>1.7954683076175846</v>
      </c>
      <c r="G64" s="9">
        <v>1.9410794907613147</v>
      </c>
      <c r="H64" s="9">
        <v>1.788535418017573</v>
      </c>
      <c r="I64" s="9">
        <v>1.9259091617684803</v>
      </c>
      <c r="J64" s="9">
        <v>1.7727975540792424</v>
      </c>
      <c r="K64" s="9">
        <v>1.9178288358618436</v>
      </c>
    </row>
    <row r="65" spans="1:11">
      <c r="A65" s="1">
        <v>59</v>
      </c>
      <c r="B65" s="9">
        <v>1.8856509035102333</v>
      </c>
      <c r="C65" s="9">
        <v>1.9562385404638607</v>
      </c>
      <c r="D65" s="9">
        <v>1.9045839302098087</v>
      </c>
      <c r="E65" s="9">
        <v>1.9451004180508036</v>
      </c>
      <c r="F65" s="9">
        <v>1.8857925984344492</v>
      </c>
      <c r="G65" s="9">
        <v>1.9951692320635634</v>
      </c>
      <c r="H65" s="9">
        <v>1.8780751785761975</v>
      </c>
      <c r="I65" s="9">
        <v>1.9808971769065771</v>
      </c>
      <c r="J65" s="9">
        <v>1.864281623164233</v>
      </c>
      <c r="K65" s="9">
        <v>1.9644267830405697</v>
      </c>
    </row>
    <row r="66" spans="1:11">
      <c r="A66" s="1">
        <v>60</v>
      </c>
      <c r="B66" s="9">
        <v>1.9674841463368735</v>
      </c>
      <c r="C66" s="9">
        <v>2.013128169805102</v>
      </c>
      <c r="D66" s="9">
        <v>1.9828077481783482</v>
      </c>
      <c r="E66" s="9">
        <v>1.9927487264605899</v>
      </c>
      <c r="F66" s="9">
        <v>1.9818294883888701</v>
      </c>
      <c r="G66" s="9">
        <v>2.0558823603548713</v>
      </c>
      <c r="H66" s="9">
        <v>1.9681269676102873</v>
      </c>
      <c r="I66" s="9">
        <v>2.0441451926473913</v>
      </c>
      <c r="J66" s="9">
        <v>1.9576506573563701</v>
      </c>
      <c r="K66" s="9">
        <v>2.0184772117021272</v>
      </c>
    </row>
    <row r="67" spans="1:11">
      <c r="A67" s="1">
        <v>61</v>
      </c>
      <c r="B67" s="9">
        <v>2.0463664195363171</v>
      </c>
      <c r="C67" s="9">
        <v>2.0687505993661031</v>
      </c>
      <c r="D67" s="9">
        <v>2.0654873704563208</v>
      </c>
      <c r="E67" s="9">
        <v>2.0478671773109305</v>
      </c>
      <c r="F67" s="9">
        <v>2.079536257005981</v>
      </c>
      <c r="G67" s="9">
        <v>2.1217485684971273</v>
      </c>
      <c r="H67" s="9">
        <v>2.0572288700134576</v>
      </c>
      <c r="I67" s="9">
        <v>2.1118396563016328</v>
      </c>
      <c r="J67" s="9">
        <v>2.0509311786576063</v>
      </c>
      <c r="K67" s="9">
        <v>2.0789527923176565</v>
      </c>
    </row>
    <row r="68" spans="1:11">
      <c r="A68" s="1">
        <v>62</v>
      </c>
      <c r="B68" s="9">
        <v>2.1186772180509421</v>
      </c>
      <c r="C68" s="9">
        <v>2.1216453954549399</v>
      </c>
      <c r="D68" s="9">
        <v>2.1585051841401319</v>
      </c>
      <c r="E68" s="9">
        <v>2.1138362961777921</v>
      </c>
      <c r="F68" s="9">
        <v>2.1755004112262242</v>
      </c>
      <c r="G68" s="9">
        <v>2.1942877099239926</v>
      </c>
      <c r="H68" s="9">
        <v>2.1473956300663199</v>
      </c>
      <c r="I68" s="9">
        <v>2.1789023549592845</v>
      </c>
      <c r="J68" s="9">
        <v>2.1407467820131791</v>
      </c>
      <c r="K68" s="9">
        <v>2.1448037374229894</v>
      </c>
    </row>
    <row r="69" spans="1:11">
      <c r="A69" s="1">
        <v>63</v>
      </c>
      <c r="B69" s="9">
        <v>2.1826981053122565</v>
      </c>
      <c r="C69" s="9">
        <v>2.1703299990603604</v>
      </c>
      <c r="D69" s="9">
        <v>2.2661032569757569</v>
      </c>
      <c r="E69" s="9">
        <v>2.1936769290336673</v>
      </c>
      <c r="F69" s="9">
        <v>2.2688416180210873</v>
      </c>
      <c r="G69" s="9">
        <v>2.2757290933541863</v>
      </c>
      <c r="H69" s="9">
        <v>2.2415838379434097</v>
      </c>
      <c r="I69" s="9">
        <v>2.2425372994993609</v>
      </c>
      <c r="J69" s="9">
        <v>2.2255595873806509</v>
      </c>
      <c r="K69" s="9">
        <v>2.2127826895027338</v>
      </c>
    </row>
    <row r="70" spans="1:11">
      <c r="A70" s="1">
        <v>64</v>
      </c>
      <c r="B70" s="9">
        <v>2.2378724459165409</v>
      </c>
      <c r="C70" s="9">
        <v>2.2143636532790736</v>
      </c>
      <c r="D70" s="9">
        <v>2.389020172944488</v>
      </c>
      <c r="E70" s="9">
        <v>2.2890307308806834</v>
      </c>
      <c r="F70" s="9">
        <v>2.3604531946093306</v>
      </c>
      <c r="G70" s="9">
        <v>2.3669668594323761</v>
      </c>
      <c r="H70" s="9">
        <v>2.341639697939526</v>
      </c>
      <c r="I70" s="9">
        <v>2.3015173841529015</v>
      </c>
      <c r="J70" s="9">
        <v>2.3052796824123503</v>
      </c>
      <c r="K70" s="9">
        <v>2.2805805974534348</v>
      </c>
    </row>
  </sheetData>
  <sheetProtection password="D0A7" sheet="1" objects="1" scenarios="1"/>
  <mergeCells count="5">
    <mergeCell ref="D4:E4"/>
    <mergeCell ref="F4:G4"/>
    <mergeCell ref="H4:I4"/>
    <mergeCell ref="J4:K4"/>
    <mergeCell ref="B4:C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3"/>
  <dimension ref="A1:K70"/>
  <sheetViews>
    <sheetView workbookViewId="0">
      <selection activeCell="A2" sqref="A2"/>
    </sheetView>
  </sheetViews>
  <sheetFormatPr defaultRowHeight="15"/>
  <sheetData>
    <row r="1" spans="1:11">
      <c r="A1" s="6" t="s">
        <v>111</v>
      </c>
    </row>
    <row r="4" spans="1:11">
      <c r="A4" s="13"/>
      <c r="B4" s="99" t="s">
        <v>21</v>
      </c>
      <c r="C4" s="99"/>
      <c r="D4" s="99" t="s">
        <v>22</v>
      </c>
      <c r="E4" s="99"/>
      <c r="F4" s="99" t="s">
        <v>23</v>
      </c>
      <c r="G4" s="99"/>
      <c r="H4" s="99" t="s">
        <v>24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4">
        <v>0</v>
      </c>
      <c r="B6" s="15">
        <v>2.8896575567559943</v>
      </c>
      <c r="C6" s="15">
        <v>2.4757829905488329</v>
      </c>
      <c r="D6" s="15">
        <v>2.7486425691449234</v>
      </c>
      <c r="E6" s="15">
        <v>2.4229822947440853</v>
      </c>
      <c r="F6" s="15">
        <v>2.7941770863622843</v>
      </c>
      <c r="G6" s="15">
        <v>2.4206525561229979</v>
      </c>
      <c r="H6" s="15">
        <v>2.8814455707522963</v>
      </c>
      <c r="I6" s="15">
        <v>2.5235084196700215</v>
      </c>
      <c r="J6" s="15">
        <v>2.8480705700501221</v>
      </c>
      <c r="K6" s="15">
        <v>2.5106029106448609</v>
      </c>
    </row>
    <row r="7" spans="1:11">
      <c r="A7" s="14">
        <v>1</v>
      </c>
      <c r="B7" s="15">
        <v>1.9134354638315274</v>
      </c>
      <c r="C7" s="15">
        <v>1.6449529679133812</v>
      </c>
      <c r="D7" s="15">
        <v>1.8237482017453719</v>
      </c>
      <c r="E7" s="15">
        <v>1.5927343152337115</v>
      </c>
      <c r="F7" s="15">
        <v>1.8268684567398219</v>
      </c>
      <c r="G7" s="15">
        <v>1.5827804111947732</v>
      </c>
      <c r="H7" s="15">
        <v>1.8507968717857179</v>
      </c>
      <c r="I7" s="15">
        <v>1.6174945203415954</v>
      </c>
      <c r="J7" s="15">
        <v>1.9017035081978424</v>
      </c>
      <c r="K7" s="15">
        <v>1.6724013830001927</v>
      </c>
    </row>
    <row r="8" spans="1:11">
      <c r="A8" s="14">
        <v>2</v>
      </c>
      <c r="B8" s="15">
        <v>1.1995502953493868</v>
      </c>
      <c r="C8" s="15">
        <v>1.0351117301526149</v>
      </c>
      <c r="D8" s="15">
        <v>1.1491488197018671</v>
      </c>
      <c r="E8" s="15">
        <v>0.98965012034591759</v>
      </c>
      <c r="F8" s="15">
        <v>1.1308237155657028</v>
      </c>
      <c r="G8" s="15">
        <v>0.97731973831028773</v>
      </c>
      <c r="H8" s="15">
        <v>1.1229803983175042</v>
      </c>
      <c r="I8" s="15">
        <v>0.97529554335852031</v>
      </c>
      <c r="J8" s="15">
        <v>1.2102510158741255</v>
      </c>
      <c r="K8" s="15">
        <v>1.0582522398882803</v>
      </c>
    </row>
    <row r="9" spans="1:11">
      <c r="A9" s="14">
        <v>3</v>
      </c>
      <c r="B9" s="15">
        <v>0.73833225137163605</v>
      </c>
      <c r="C9" s="15">
        <v>0.63900855908001231</v>
      </c>
      <c r="D9" s="15">
        <v>0.71681474185395599</v>
      </c>
      <c r="E9" s="15">
        <v>0.60499471433281637</v>
      </c>
      <c r="F9" s="15">
        <v>0.70159895939923422</v>
      </c>
      <c r="G9" s="15">
        <v>0.60142511325338277</v>
      </c>
      <c r="H9" s="15">
        <v>0.69261726825321945</v>
      </c>
      <c r="I9" s="15">
        <v>0.59315209687135639</v>
      </c>
      <c r="J9" s="15">
        <v>0.76868196327459115</v>
      </c>
      <c r="K9" s="15">
        <v>0.66369028800214247</v>
      </c>
    </row>
    <row r="10" spans="1:11">
      <c r="A10" s="14">
        <v>4</v>
      </c>
      <c r="B10" s="15">
        <v>0.48847242358867743</v>
      </c>
      <c r="C10" s="15">
        <v>0.42268842054390016</v>
      </c>
      <c r="D10" s="15">
        <v>0.48690108399422743</v>
      </c>
      <c r="E10" s="15">
        <v>0.40175214074691418</v>
      </c>
      <c r="F10" s="15">
        <v>0.49090013937963972</v>
      </c>
      <c r="G10" s="15">
        <v>0.41510198857675246</v>
      </c>
      <c r="H10" s="15">
        <v>0.49907037235358054</v>
      </c>
      <c r="I10" s="15">
        <v>0.41951057645247675</v>
      </c>
      <c r="J10" s="15">
        <v>0.53585793042132945</v>
      </c>
      <c r="K10" s="15">
        <v>0.45319568278810979</v>
      </c>
    </row>
    <row r="11" spans="1:11">
      <c r="A11" s="14">
        <v>5</v>
      </c>
      <c r="B11" s="15">
        <v>0.38576857241021917</v>
      </c>
      <c r="C11" s="15">
        <v>0.33230443057957937</v>
      </c>
      <c r="D11" s="15">
        <v>0.39559904496047343</v>
      </c>
      <c r="E11" s="15">
        <v>0.3222539221316193</v>
      </c>
      <c r="F11" s="15">
        <v>0.41963920751257205</v>
      </c>
      <c r="G11" s="15">
        <v>0.35095344326663608</v>
      </c>
      <c r="H11" s="15">
        <v>0.44626592315591979</v>
      </c>
      <c r="I11" s="15">
        <v>0.37116451673497114</v>
      </c>
      <c r="J11" s="15">
        <v>0.44384400706463323</v>
      </c>
      <c r="K11" s="15">
        <v>0.36797021620752413</v>
      </c>
    </row>
    <row r="12" spans="1:11">
      <c r="A12" s="14">
        <v>6</v>
      </c>
      <c r="B12" s="15">
        <v>0.36478726060633937</v>
      </c>
      <c r="C12" s="15">
        <v>0.31247340140810004</v>
      </c>
      <c r="D12" s="15">
        <v>0.3780345187196818</v>
      </c>
      <c r="E12" s="15">
        <v>0.30857317955766478</v>
      </c>
      <c r="F12" s="15">
        <v>0.41235329338191762</v>
      </c>
      <c r="G12" s="15">
        <v>0.34388405144639778</v>
      </c>
      <c r="H12" s="15">
        <v>0.4478078018378478</v>
      </c>
      <c r="I12" s="15">
        <v>0.37308115541573517</v>
      </c>
      <c r="J12" s="15">
        <v>0.4252494665738501</v>
      </c>
      <c r="K12" s="15">
        <v>0.34985471916917776</v>
      </c>
    </row>
    <row r="13" spans="1:11">
      <c r="A13" s="14">
        <v>7</v>
      </c>
      <c r="B13" s="15">
        <v>0.37630204046045251</v>
      </c>
      <c r="C13" s="15">
        <v>0.3212699797179065</v>
      </c>
      <c r="D13" s="15">
        <v>0.38679911927638694</v>
      </c>
      <c r="E13" s="15">
        <v>0.31883511026115052</v>
      </c>
      <c r="F13" s="15">
        <v>0.4201934952818232</v>
      </c>
      <c r="G13" s="15">
        <v>0.35177284947826454</v>
      </c>
      <c r="H13" s="15">
        <v>0.45416101944410819</v>
      </c>
      <c r="I13" s="15">
        <v>0.38188494956999991</v>
      </c>
      <c r="J13" s="15">
        <v>0.43235292042858992</v>
      </c>
      <c r="K13" s="15">
        <v>0.35796198809175533</v>
      </c>
    </row>
    <row r="14" spans="1:11">
      <c r="A14" s="14">
        <v>8</v>
      </c>
      <c r="B14" s="15">
        <v>0.3923054358243368</v>
      </c>
      <c r="C14" s="15">
        <v>0.33469902795329315</v>
      </c>
      <c r="D14" s="15">
        <v>0.39662763378088794</v>
      </c>
      <c r="E14" s="15">
        <v>0.33052490891175151</v>
      </c>
      <c r="F14" s="15">
        <v>0.42267933621861908</v>
      </c>
      <c r="G14" s="15">
        <v>0.35650149208797666</v>
      </c>
      <c r="H14" s="15">
        <v>0.45048977320370454</v>
      </c>
      <c r="I14" s="15">
        <v>0.38379950594676648</v>
      </c>
      <c r="J14" s="15">
        <v>0.44085752228490188</v>
      </c>
      <c r="K14" s="15">
        <v>0.37118109216547346</v>
      </c>
    </row>
    <row r="15" spans="1:11">
      <c r="A15" s="14">
        <v>9</v>
      </c>
      <c r="B15" s="15">
        <v>0.40304040697745502</v>
      </c>
      <c r="C15" s="15">
        <v>0.34410205002523603</v>
      </c>
      <c r="D15" s="15">
        <v>0.4000781211115913</v>
      </c>
      <c r="E15" s="15">
        <v>0.3367348971021088</v>
      </c>
      <c r="F15" s="15">
        <v>0.41839191783358953</v>
      </c>
      <c r="G15" s="15">
        <v>0.35656053346555389</v>
      </c>
      <c r="H15" s="15">
        <v>0.4412126523213436</v>
      </c>
      <c r="I15" s="15">
        <v>0.38217947052232176</v>
      </c>
      <c r="J15" s="15">
        <v>0.44477613369223029</v>
      </c>
      <c r="K15" s="15">
        <v>0.38334236331366578</v>
      </c>
    </row>
    <row r="16" spans="1:11">
      <c r="A16" s="14">
        <v>10</v>
      </c>
      <c r="B16" s="15">
        <v>0.41003793075989625</v>
      </c>
      <c r="C16" s="15">
        <v>0.35055673778047797</v>
      </c>
      <c r="D16" s="15">
        <v>0.40039869591637284</v>
      </c>
      <c r="E16" s="15">
        <v>0.34020747108466798</v>
      </c>
      <c r="F16" s="15">
        <v>0.41433480323195754</v>
      </c>
      <c r="G16" s="15">
        <v>0.35810925517521058</v>
      </c>
      <c r="H16" s="15">
        <v>0.43559130716946798</v>
      </c>
      <c r="I16" s="15">
        <v>0.38543494971758135</v>
      </c>
      <c r="J16" s="15">
        <v>0.44771370379888037</v>
      </c>
      <c r="K16" s="15">
        <v>0.39656327788866863</v>
      </c>
    </row>
    <row r="17" spans="1:11">
      <c r="A17" s="14">
        <v>11</v>
      </c>
      <c r="B17" s="15">
        <v>0.41873588320874461</v>
      </c>
      <c r="C17" s="15">
        <v>0.35934986072424785</v>
      </c>
      <c r="D17" s="15">
        <v>0.40431093710317867</v>
      </c>
      <c r="E17" s="15">
        <v>0.3473802655809029</v>
      </c>
      <c r="F17" s="15">
        <v>0.41756903123537226</v>
      </c>
      <c r="G17" s="15">
        <v>0.36840849976630519</v>
      </c>
      <c r="H17" s="15">
        <v>0.4394327433038972</v>
      </c>
      <c r="I17" s="15">
        <v>0.39962632517125934</v>
      </c>
      <c r="J17" s="15">
        <v>0.45475484838896313</v>
      </c>
      <c r="K17" s="15">
        <v>0.41512907505687729</v>
      </c>
    </row>
    <row r="18" spans="1:11">
      <c r="A18" s="14">
        <v>12</v>
      </c>
      <c r="B18" s="15">
        <v>0.43283448581142769</v>
      </c>
      <c r="C18" s="15">
        <v>0.37579884764985255</v>
      </c>
      <c r="D18" s="15">
        <v>0.41673154378653887</v>
      </c>
      <c r="E18" s="15">
        <v>0.3639921009256693</v>
      </c>
      <c r="F18" s="15">
        <v>0.43107660070722797</v>
      </c>
      <c r="G18" s="15">
        <v>0.39203462658135285</v>
      </c>
      <c r="H18" s="15">
        <v>0.45312442101115974</v>
      </c>
      <c r="I18" s="15">
        <v>0.42635100592041003</v>
      </c>
      <c r="J18" s="15">
        <v>0.46817002533557933</v>
      </c>
      <c r="K18" s="15">
        <v>0.44160721158194965</v>
      </c>
    </row>
    <row r="19" spans="1:11">
      <c r="A19" s="14">
        <v>13</v>
      </c>
      <c r="B19" s="15">
        <v>0.45196276017062859</v>
      </c>
      <c r="C19" s="15">
        <v>0.40279744411816609</v>
      </c>
      <c r="D19" s="15">
        <v>0.43817094892629083</v>
      </c>
      <c r="E19" s="15">
        <v>0.39288033968155495</v>
      </c>
      <c r="F19" s="15">
        <v>0.45375770527618892</v>
      </c>
      <c r="G19" s="15">
        <v>0.43019551270796025</v>
      </c>
      <c r="H19" s="15">
        <v>0.47484605701043392</v>
      </c>
      <c r="I19" s="15">
        <v>0.46551873665449717</v>
      </c>
      <c r="J19" s="15">
        <v>0.4876350459413703</v>
      </c>
      <c r="K19" s="15">
        <v>0.47689898069762415</v>
      </c>
    </row>
    <row r="20" spans="1:11">
      <c r="A20" s="14">
        <v>14</v>
      </c>
      <c r="B20" s="15">
        <v>0.47245213011823128</v>
      </c>
      <c r="C20" s="15">
        <v>0.43946402353551239</v>
      </c>
      <c r="D20" s="15">
        <v>0.4642423148014046</v>
      </c>
      <c r="E20" s="15">
        <v>0.43302030232366989</v>
      </c>
      <c r="F20" s="15">
        <v>0.48150345048641519</v>
      </c>
      <c r="G20" s="15">
        <v>0.48027692437113756</v>
      </c>
      <c r="H20" s="15">
        <v>0.50139236561200606</v>
      </c>
      <c r="I20" s="15">
        <v>0.51513768866923637</v>
      </c>
      <c r="J20" s="15">
        <v>0.51050829326595626</v>
      </c>
      <c r="K20" s="15">
        <v>0.51943633141260193</v>
      </c>
    </row>
    <row r="21" spans="1:11">
      <c r="A21" s="14">
        <v>15</v>
      </c>
      <c r="B21" s="15">
        <v>0.4882267949699049</v>
      </c>
      <c r="C21" s="15">
        <v>0.48116972370815148</v>
      </c>
      <c r="D21" s="15">
        <v>0.4874648428646689</v>
      </c>
      <c r="E21" s="15">
        <v>0.47942479630589346</v>
      </c>
      <c r="F21" s="15">
        <v>0.50693356233711651</v>
      </c>
      <c r="G21" s="15">
        <v>0.53504863364275979</v>
      </c>
      <c r="H21" s="15">
        <v>0.52603298816703625</v>
      </c>
      <c r="I21" s="15">
        <v>0.56780840464934679</v>
      </c>
      <c r="J21" s="15">
        <v>0.53071157411772107</v>
      </c>
      <c r="K21" s="15">
        <v>0.56344960910188213</v>
      </c>
    </row>
    <row r="22" spans="1:11">
      <c r="A22" s="14">
        <v>16</v>
      </c>
      <c r="B22" s="15">
        <v>0.49280240392265617</v>
      </c>
      <c r="C22" s="15">
        <v>0.52167637950595425</v>
      </c>
      <c r="D22" s="15">
        <v>0.50026553844643928</v>
      </c>
      <c r="E22" s="15">
        <v>0.52491093903153963</v>
      </c>
      <c r="F22" s="15">
        <v>0.52057913442781156</v>
      </c>
      <c r="G22" s="15">
        <v>0.58385889169404892</v>
      </c>
      <c r="H22" s="15">
        <v>0.53901414589600471</v>
      </c>
      <c r="I22" s="15">
        <v>0.61164040459057856</v>
      </c>
      <c r="J22" s="15">
        <v>0.54016969459424535</v>
      </c>
      <c r="K22" s="15">
        <v>0.59983336113606678</v>
      </c>
    </row>
    <row r="23" spans="1:11">
      <c r="A23" s="14">
        <v>17</v>
      </c>
      <c r="B23" s="15">
        <v>0.48215860947519895</v>
      </c>
      <c r="C23" s="15">
        <v>0.55644641210202028</v>
      </c>
      <c r="D23" s="15">
        <v>0.49733315690647811</v>
      </c>
      <c r="E23" s="15">
        <v>0.56321669591908818</v>
      </c>
      <c r="F23" s="15">
        <v>0.51495304183937807</v>
      </c>
      <c r="G23" s="15">
        <v>0.6171657350487052</v>
      </c>
      <c r="H23" s="15">
        <v>0.5305527063113048</v>
      </c>
      <c r="I23" s="15">
        <v>0.63584408670380976</v>
      </c>
      <c r="J23" s="15">
        <v>0.53188783303478349</v>
      </c>
      <c r="K23" s="15">
        <v>0.62036872474453819</v>
      </c>
    </row>
    <row r="24" spans="1:11">
      <c r="A24" s="14">
        <v>18</v>
      </c>
      <c r="B24" s="15">
        <v>0.4574315273227797</v>
      </c>
      <c r="C24" s="15">
        <v>0.58530438744381519</v>
      </c>
      <c r="D24" s="15">
        <v>0.47803602742753787</v>
      </c>
      <c r="E24" s="15">
        <v>0.59239896582176277</v>
      </c>
      <c r="F24" s="15">
        <v>0.48858025303284625</v>
      </c>
      <c r="G24" s="15">
        <v>0.63110492840208454</v>
      </c>
      <c r="H24" s="15">
        <v>0.49721058043089111</v>
      </c>
      <c r="I24" s="15">
        <v>0.63653569111473118</v>
      </c>
      <c r="J24" s="15">
        <v>0.50386827305655324</v>
      </c>
      <c r="K24" s="15">
        <v>0.62255910194395281</v>
      </c>
    </row>
    <row r="25" spans="1:11">
      <c r="A25" s="14">
        <v>19</v>
      </c>
      <c r="B25" s="15">
        <v>0.42530858051187997</v>
      </c>
      <c r="C25" s="15">
        <v>0.61346424873970418</v>
      </c>
      <c r="D25" s="15">
        <v>0.44762329346478746</v>
      </c>
      <c r="E25" s="15">
        <v>0.61662737931720857</v>
      </c>
      <c r="F25" s="15">
        <v>0.44842892266304407</v>
      </c>
      <c r="G25" s="15">
        <v>0.63140710715700454</v>
      </c>
      <c r="H25" s="15">
        <v>0.44778376620949994</v>
      </c>
      <c r="I25" s="15">
        <v>0.62205117684372935</v>
      </c>
      <c r="J25" s="15">
        <v>0.4620012521024548</v>
      </c>
      <c r="K25" s="15">
        <v>0.61285581118404098</v>
      </c>
    </row>
    <row r="26" spans="1:11">
      <c r="A26" s="14">
        <v>20</v>
      </c>
      <c r="B26" s="15">
        <v>0.39520389550668905</v>
      </c>
      <c r="C26" s="15">
        <v>0.64936960005017841</v>
      </c>
      <c r="D26" s="15">
        <v>0.4156308386601697</v>
      </c>
      <c r="E26" s="15">
        <v>0.64474892775840464</v>
      </c>
      <c r="F26" s="15">
        <v>0.4074217500077173</v>
      </c>
      <c r="G26" s="15">
        <v>0.63248209565791513</v>
      </c>
      <c r="H26" s="15">
        <v>0.39982380393803418</v>
      </c>
      <c r="I26" s="15">
        <v>0.61145261164468279</v>
      </c>
      <c r="J26" s="15">
        <v>0.41837119241825454</v>
      </c>
      <c r="K26" s="15">
        <v>0.60544176897328916</v>
      </c>
    </row>
    <row r="27" spans="1:11">
      <c r="A27" s="14">
        <v>21</v>
      </c>
      <c r="B27" s="15">
        <v>0.37505193490281896</v>
      </c>
      <c r="C27" s="15">
        <v>0.70014928282090605</v>
      </c>
      <c r="D27" s="15">
        <v>0.39108480049868244</v>
      </c>
      <c r="E27" s="15">
        <v>0.68501600152689646</v>
      </c>
      <c r="F27" s="15">
        <v>0.37629677443979603</v>
      </c>
      <c r="G27" s="15">
        <v>0.64818115121627307</v>
      </c>
      <c r="H27" s="15">
        <v>0.36626678865536583</v>
      </c>
      <c r="I27" s="15">
        <v>0.62098905571535667</v>
      </c>
      <c r="J27" s="15">
        <v>0.38368981930436341</v>
      </c>
      <c r="K27" s="15">
        <v>0.61399916775698737</v>
      </c>
    </row>
    <row r="28" spans="1:11">
      <c r="A28" s="14">
        <v>22</v>
      </c>
      <c r="B28" s="15">
        <v>0.36905988880045576</v>
      </c>
      <c r="C28" s="15">
        <v>0.76869777982663345</v>
      </c>
      <c r="D28" s="15">
        <v>0.37922389221518332</v>
      </c>
      <c r="E28" s="15">
        <v>0.74209462046601082</v>
      </c>
      <c r="F28" s="15">
        <v>0.35992642994086493</v>
      </c>
      <c r="G28" s="15">
        <v>0.68566963740629849</v>
      </c>
      <c r="H28" s="15">
        <v>0.35078946196820093</v>
      </c>
      <c r="I28" s="15">
        <v>0.65739070216129536</v>
      </c>
      <c r="J28" s="15">
        <v>0.36337273075975918</v>
      </c>
      <c r="K28" s="15">
        <v>0.64601812595157948</v>
      </c>
    </row>
    <row r="29" spans="1:11">
      <c r="A29" s="14">
        <v>23</v>
      </c>
      <c r="B29" s="15">
        <v>0.37729122575347385</v>
      </c>
      <c r="C29" s="15">
        <v>0.85323502775347626</v>
      </c>
      <c r="D29" s="15">
        <v>0.3812090378185965</v>
      </c>
      <c r="E29" s="15">
        <v>0.81613079277773981</v>
      </c>
      <c r="F29" s="15">
        <v>0.35860582113506057</v>
      </c>
      <c r="G29" s="15">
        <v>0.74511415551023596</v>
      </c>
      <c r="H29" s="15">
        <v>0.3509463780023015</v>
      </c>
      <c r="I29" s="15">
        <v>0.71826798152450266</v>
      </c>
      <c r="J29" s="15">
        <v>0.35788057781346638</v>
      </c>
      <c r="K29" s="15">
        <v>0.70167116924320316</v>
      </c>
    </row>
    <row r="30" spans="1:11">
      <c r="A30" s="14">
        <v>24</v>
      </c>
      <c r="B30" s="15">
        <v>0.39674627144103825</v>
      </c>
      <c r="C30" s="15">
        <v>0.94785621659071895</v>
      </c>
      <c r="D30" s="15">
        <v>0.39487243701562741</v>
      </c>
      <c r="E30" s="15">
        <v>0.90288916360503613</v>
      </c>
      <c r="F30" s="15">
        <v>0.3696735892011358</v>
      </c>
      <c r="G30" s="15">
        <v>0.82147293789727904</v>
      </c>
      <c r="H30" s="15">
        <v>0.36209992427200655</v>
      </c>
      <c r="I30" s="15">
        <v>0.79595227632906185</v>
      </c>
      <c r="J30" s="15">
        <v>0.36475094055614588</v>
      </c>
      <c r="K30" s="15">
        <v>0.77593303539323921</v>
      </c>
    </row>
    <row r="31" spans="1:11">
      <c r="A31" s="14">
        <v>25</v>
      </c>
      <c r="B31" s="15">
        <v>0.42300580903809504</v>
      </c>
      <c r="C31" s="15">
        <v>1.0445785329238066</v>
      </c>
      <c r="D31" s="15">
        <v>0.41599753196483935</v>
      </c>
      <c r="E31" s="15">
        <v>0.99503697894105925</v>
      </c>
      <c r="F31" s="15">
        <v>0.38911680602921755</v>
      </c>
      <c r="G31" s="15">
        <v>0.90668256659986568</v>
      </c>
      <c r="H31" s="15">
        <v>0.37990862259377683</v>
      </c>
      <c r="I31" s="15">
        <v>0.88158715388746189</v>
      </c>
      <c r="J31" s="15">
        <v>0.38013540667748319</v>
      </c>
      <c r="K31" s="15">
        <v>0.86139085019425787</v>
      </c>
    </row>
    <row r="32" spans="1:11">
      <c r="A32" s="14">
        <v>26</v>
      </c>
      <c r="B32" s="15">
        <v>0.45157231304549067</v>
      </c>
      <c r="C32" s="15">
        <v>1.1359032074252096</v>
      </c>
      <c r="D32" s="15">
        <v>0.44013372400388601</v>
      </c>
      <c r="E32" s="15">
        <v>1.0846872039941569</v>
      </c>
      <c r="F32" s="15">
        <v>0.41271477570284748</v>
      </c>
      <c r="G32" s="15">
        <v>0.99244682674223095</v>
      </c>
      <c r="H32" s="15">
        <v>0.40119886532977544</v>
      </c>
      <c r="I32" s="15">
        <v>0.96809836082764322</v>
      </c>
      <c r="J32" s="15">
        <v>0.40051357349621741</v>
      </c>
      <c r="K32" s="15">
        <v>0.951141065651673</v>
      </c>
    </row>
    <row r="33" spans="1:11">
      <c r="A33" s="14">
        <v>27</v>
      </c>
      <c r="B33" s="15">
        <v>0.47914317248146465</v>
      </c>
      <c r="C33" s="15">
        <v>1.2163647185219078</v>
      </c>
      <c r="D33" s="15">
        <v>0.46410797136815463</v>
      </c>
      <c r="E33" s="15">
        <v>1.1655000850477852</v>
      </c>
      <c r="F33" s="15">
        <v>0.4369041971147401</v>
      </c>
      <c r="G33" s="15">
        <v>1.0729181464195945</v>
      </c>
      <c r="H33" s="15">
        <v>0.42399532366584863</v>
      </c>
      <c r="I33" s="15">
        <v>1.0512164840476124</v>
      </c>
      <c r="J33" s="15">
        <v>0.42345290957687065</v>
      </c>
      <c r="K33" s="15">
        <v>1.0400943629846362</v>
      </c>
    </row>
    <row r="34" spans="1:11">
      <c r="A34" s="14">
        <v>28</v>
      </c>
      <c r="B34" s="15">
        <v>0.50430758009133514</v>
      </c>
      <c r="C34" s="15">
        <v>1.2834683883603624</v>
      </c>
      <c r="D34" s="15">
        <v>0.4867760220735482</v>
      </c>
      <c r="E34" s="15">
        <v>1.2338682383192783</v>
      </c>
      <c r="F34" s="15">
        <v>0.46005338090101966</v>
      </c>
      <c r="G34" s="15">
        <v>1.1449765659893536</v>
      </c>
      <c r="H34" s="15">
        <v>0.44780455783570333</v>
      </c>
      <c r="I34" s="15">
        <v>1.1286670932724301</v>
      </c>
      <c r="J34" s="15">
        <v>0.44744761572899566</v>
      </c>
      <c r="K34" s="15">
        <v>1.1241389081345619</v>
      </c>
    </row>
    <row r="35" spans="1:11">
      <c r="A35" s="14">
        <v>29</v>
      </c>
      <c r="B35" s="15">
        <v>0.52695581362315858</v>
      </c>
      <c r="C35" s="15">
        <v>1.33697441485674</v>
      </c>
      <c r="D35" s="15">
        <v>0.50857568877036452</v>
      </c>
      <c r="E35" s="15">
        <v>1.2882501409445468</v>
      </c>
      <c r="F35" s="15">
        <v>0.48224512524471236</v>
      </c>
      <c r="G35" s="15">
        <v>1.2070038584525118</v>
      </c>
      <c r="H35" s="15">
        <v>0.47249766354271533</v>
      </c>
      <c r="I35" s="15">
        <v>1.1980257070452447</v>
      </c>
      <c r="J35" s="15">
        <v>0.47220975023664391</v>
      </c>
      <c r="K35" s="15">
        <v>1.1994169013192468</v>
      </c>
    </row>
    <row r="36" spans="1:11">
      <c r="A36" s="14">
        <v>30</v>
      </c>
      <c r="B36" s="15">
        <v>0.54771389956739391</v>
      </c>
      <c r="C36" s="15">
        <v>1.3776183366716725</v>
      </c>
      <c r="D36" s="15">
        <v>0.53027789627099386</v>
      </c>
      <c r="E36" s="15">
        <v>1.3281517427442451</v>
      </c>
      <c r="F36" s="15">
        <v>0.50407073321327112</v>
      </c>
      <c r="G36" s="15">
        <v>1.2574408803439803</v>
      </c>
      <c r="H36" s="15">
        <v>0.49740319461112342</v>
      </c>
      <c r="I36" s="15">
        <v>1.2562352096801312</v>
      </c>
      <c r="J36" s="15">
        <v>0.49746108536507588</v>
      </c>
      <c r="K36" s="15">
        <v>1.2623847525581904</v>
      </c>
    </row>
    <row r="37" spans="1:11">
      <c r="A37" s="14">
        <v>31</v>
      </c>
      <c r="B37" s="15">
        <v>0.56731077342453151</v>
      </c>
      <c r="C37" s="15">
        <v>1.4060494732550646</v>
      </c>
      <c r="D37" s="15">
        <v>0.55210186165528563</v>
      </c>
      <c r="E37" s="15">
        <v>1.3540148648258568</v>
      </c>
      <c r="F37" s="15">
        <v>0.52574128982203705</v>
      </c>
      <c r="G37" s="15">
        <v>1.2950472968743989</v>
      </c>
      <c r="H37" s="15">
        <v>0.52176824446046322</v>
      </c>
      <c r="I37" s="15">
        <v>1.3004311641044157</v>
      </c>
      <c r="J37" s="15">
        <v>0.5222898312466081</v>
      </c>
      <c r="K37" s="15">
        <v>1.3103451248769737</v>
      </c>
    </row>
    <row r="38" spans="1:11">
      <c r="A38" s="14">
        <v>32</v>
      </c>
      <c r="B38" s="15">
        <v>0.58624714671877332</v>
      </c>
      <c r="C38" s="15">
        <v>1.4225934636912287</v>
      </c>
      <c r="D38" s="15">
        <v>0.5739585869059457</v>
      </c>
      <c r="E38" s="15">
        <v>1.3676202215968756</v>
      </c>
      <c r="F38" s="15">
        <v>0.54740218635801141</v>
      </c>
      <c r="G38" s="15">
        <v>1.3193073691606902</v>
      </c>
      <c r="H38" s="15">
        <v>0.54496811161746794</v>
      </c>
      <c r="I38" s="15">
        <v>1.3290881231950846</v>
      </c>
      <c r="J38" s="15">
        <v>0.54594924962246882</v>
      </c>
      <c r="K38" s="15">
        <v>1.342181945728149</v>
      </c>
    </row>
    <row r="39" spans="1:11">
      <c r="A39" s="14">
        <v>33</v>
      </c>
      <c r="B39" s="15">
        <v>0.60471995343794305</v>
      </c>
      <c r="C39" s="15">
        <v>1.4275897906801884</v>
      </c>
      <c r="D39" s="15">
        <v>0.59517095250837637</v>
      </c>
      <c r="E39" s="15">
        <v>1.371823596506841</v>
      </c>
      <c r="F39" s="15">
        <v>0.56922863607951868</v>
      </c>
      <c r="G39" s="15">
        <v>1.3309346620140736</v>
      </c>
      <c r="H39" s="15">
        <v>0.56729803090727116</v>
      </c>
      <c r="I39" s="15">
        <v>1.343179932539051</v>
      </c>
      <c r="J39" s="15">
        <v>0.56856526689438114</v>
      </c>
      <c r="K39" s="15">
        <v>1.3588122364387514</v>
      </c>
    </row>
    <row r="40" spans="1:11">
      <c r="A40" s="14">
        <v>34</v>
      </c>
      <c r="B40" s="15">
        <v>0.62273535899435761</v>
      </c>
      <c r="C40" s="15">
        <v>1.4213775603434242</v>
      </c>
      <c r="D40" s="15">
        <v>0.61485672799378688</v>
      </c>
      <c r="E40" s="15">
        <v>1.3690253075778134</v>
      </c>
      <c r="F40" s="15">
        <v>0.59135106612427724</v>
      </c>
      <c r="G40" s="15">
        <v>1.3324615523261989</v>
      </c>
      <c r="H40" s="15">
        <v>0.58945757897295192</v>
      </c>
      <c r="I40" s="15">
        <v>1.3460518975539264</v>
      </c>
      <c r="J40" s="15">
        <v>0.5905970230240436</v>
      </c>
      <c r="K40" s="15">
        <v>1.3629355215707386</v>
      </c>
    </row>
    <row r="41" spans="1:11">
      <c r="A41" s="14">
        <v>35</v>
      </c>
      <c r="B41" s="15">
        <v>0.64063631392867615</v>
      </c>
      <c r="C41" s="15">
        <v>1.404729754024187</v>
      </c>
      <c r="D41" s="15">
        <v>0.63242108014525888</v>
      </c>
      <c r="E41" s="15">
        <v>1.3603018819295838</v>
      </c>
      <c r="F41" s="15">
        <v>0.61353493250352298</v>
      </c>
      <c r="G41" s="15">
        <v>1.3269183962165398</v>
      </c>
      <c r="H41" s="15">
        <v>0.61215610846531243</v>
      </c>
      <c r="I41" s="15">
        <v>1.3416252941195272</v>
      </c>
      <c r="J41" s="15">
        <v>0.61256302746188618</v>
      </c>
      <c r="K41" s="15">
        <v>1.3580612965259253</v>
      </c>
    </row>
    <row r="42" spans="1:11">
      <c r="A42" s="14">
        <v>36</v>
      </c>
      <c r="B42" s="15">
        <v>0.65919925319355177</v>
      </c>
      <c r="C42" s="15">
        <v>1.3797768948774654</v>
      </c>
      <c r="D42" s="15">
        <v>0.6491320811914657</v>
      </c>
      <c r="E42" s="15">
        <v>1.3460600815761146</v>
      </c>
      <c r="F42" s="15">
        <v>0.63547147870238541</v>
      </c>
      <c r="G42" s="15">
        <v>1.3163125399813971</v>
      </c>
      <c r="H42" s="15">
        <v>0.63588535688857095</v>
      </c>
      <c r="I42" s="15">
        <v>1.3325558188438889</v>
      </c>
      <c r="J42" s="15">
        <v>0.63511530660929949</v>
      </c>
      <c r="K42" s="15">
        <v>1.3476937729463883</v>
      </c>
    </row>
    <row r="43" spans="1:11">
      <c r="A43" s="14">
        <v>37</v>
      </c>
      <c r="B43" s="15">
        <v>0.67882398462912419</v>
      </c>
      <c r="C43" s="15">
        <v>1.3507816835181119</v>
      </c>
      <c r="D43" s="15">
        <v>0.66679395515951423</v>
      </c>
      <c r="E43" s="15">
        <v>1.3276399842037381</v>
      </c>
      <c r="F43" s="15">
        <v>0.65738596725821818</v>
      </c>
      <c r="G43" s="15">
        <v>1.3030912447234366</v>
      </c>
      <c r="H43" s="15">
        <v>0.66038711806135009</v>
      </c>
      <c r="I43" s="15">
        <v>1.3218584717259618</v>
      </c>
      <c r="J43" s="15">
        <v>0.6589707421759794</v>
      </c>
      <c r="K43" s="15">
        <v>1.3354806670278205</v>
      </c>
    </row>
    <row r="44" spans="1:11">
      <c r="A44" s="14">
        <v>38</v>
      </c>
      <c r="B44" s="15">
        <v>0.69934165347145083</v>
      </c>
      <c r="C44" s="15">
        <v>1.3231146513675194</v>
      </c>
      <c r="D44" s="15">
        <v>0.68647575045222886</v>
      </c>
      <c r="E44" s="15">
        <v>1.3082067514741864</v>
      </c>
      <c r="F44" s="15">
        <v>0.68013957431355188</v>
      </c>
      <c r="G44" s="15">
        <v>1.2907975807471912</v>
      </c>
      <c r="H44" s="15">
        <v>0.68474563415500822</v>
      </c>
      <c r="I44" s="15">
        <v>1.3134998056836285</v>
      </c>
      <c r="J44" s="15">
        <v>0.68419480561880242</v>
      </c>
      <c r="K44" s="15">
        <v>1.3253076895431741</v>
      </c>
    </row>
    <row r="45" spans="1:11">
      <c r="A45" s="14">
        <v>39</v>
      </c>
      <c r="B45" s="15">
        <v>0.72044678235027426</v>
      </c>
      <c r="C45" s="15">
        <v>1.3007398550508233</v>
      </c>
      <c r="D45" s="15">
        <v>0.70817973645667809</v>
      </c>
      <c r="E45" s="15">
        <v>1.2915397219044935</v>
      </c>
      <c r="F45" s="15">
        <v>0.7043661713497148</v>
      </c>
      <c r="G45" s="15">
        <v>1.2826556881343361</v>
      </c>
      <c r="H45" s="15">
        <v>0.70873700180313537</v>
      </c>
      <c r="I45" s="15">
        <v>1.3098815767178509</v>
      </c>
      <c r="J45" s="15">
        <v>0.71000278732116573</v>
      </c>
      <c r="K45" s="15">
        <v>1.320165144137025</v>
      </c>
    </row>
    <row r="46" spans="1:11">
      <c r="A46" s="14">
        <v>40</v>
      </c>
      <c r="B46" s="15">
        <v>0.74226783422013043</v>
      </c>
      <c r="C46" s="15">
        <v>1.2854349247785846</v>
      </c>
      <c r="D46" s="15">
        <v>0.73163785213101495</v>
      </c>
      <c r="E46" s="15">
        <v>1.2799719176089741</v>
      </c>
      <c r="F46" s="15">
        <v>0.72974419437504656</v>
      </c>
      <c r="G46" s="15">
        <v>1.2800265426900876</v>
      </c>
      <c r="H46" s="15">
        <v>0.73246662378590388</v>
      </c>
      <c r="I46" s="15">
        <v>1.3102412610828469</v>
      </c>
      <c r="J46" s="15">
        <v>0.73544942504596778</v>
      </c>
      <c r="K46" s="15">
        <v>1.3202508398822079</v>
      </c>
    </row>
    <row r="47" spans="1:11">
      <c r="A47" s="14">
        <v>41</v>
      </c>
      <c r="B47" s="15">
        <v>0.76521775487609978</v>
      </c>
      <c r="C47" s="15">
        <v>1.2773083781222936</v>
      </c>
      <c r="D47" s="15">
        <v>0.75659827933661472</v>
      </c>
      <c r="E47" s="15">
        <v>1.2738271298161923</v>
      </c>
      <c r="F47" s="15">
        <v>0.75510873450846283</v>
      </c>
      <c r="G47" s="15">
        <v>1.2819529303996764</v>
      </c>
      <c r="H47" s="15">
        <v>0.75612066540142853</v>
      </c>
      <c r="I47" s="15">
        <v>1.3122054144027115</v>
      </c>
      <c r="J47" s="15">
        <v>0.75976251659857363</v>
      </c>
      <c r="K47" s="15">
        <v>1.3230335359756782</v>
      </c>
    </row>
    <row r="48" spans="1:11">
      <c r="A48" s="14">
        <v>42</v>
      </c>
      <c r="B48" s="15">
        <v>0.78941076039312663</v>
      </c>
      <c r="C48" s="15">
        <v>1.2762607604615643</v>
      </c>
      <c r="D48" s="15">
        <v>0.78285521438042116</v>
      </c>
      <c r="E48" s="15">
        <v>1.2725956463115098</v>
      </c>
      <c r="F48" s="15">
        <v>0.77968450245577592</v>
      </c>
      <c r="G48" s="15">
        <v>1.2871687591835894</v>
      </c>
      <c r="H48" s="15">
        <v>0.779549723557041</v>
      </c>
      <c r="I48" s="15">
        <v>1.3146447746270562</v>
      </c>
      <c r="J48" s="15">
        <v>0.78321313195735232</v>
      </c>
      <c r="K48" s="15">
        <v>1.3259909938659658</v>
      </c>
    </row>
    <row r="49" spans="1:11">
      <c r="A49" s="14">
        <v>43</v>
      </c>
      <c r="B49" s="15">
        <v>0.81503718958997828</v>
      </c>
      <c r="C49" s="15">
        <v>1.2832114457191628</v>
      </c>
      <c r="D49" s="15">
        <v>0.81004136955521966</v>
      </c>
      <c r="E49" s="15">
        <v>1.2767292652577549</v>
      </c>
      <c r="F49" s="15">
        <v>0.80389400632252728</v>
      </c>
      <c r="G49" s="15">
        <v>1.2957903593794009</v>
      </c>
      <c r="H49" s="15">
        <v>0.80309758399577102</v>
      </c>
      <c r="I49" s="15">
        <v>1.3187142181593015</v>
      </c>
      <c r="J49" s="15">
        <v>0.80671479965417825</v>
      </c>
      <c r="K49" s="15">
        <v>1.3293506987358039</v>
      </c>
    </row>
    <row r="50" spans="1:11">
      <c r="A50" s="14">
        <v>44</v>
      </c>
      <c r="B50" s="15">
        <v>0.84240835305651385</v>
      </c>
      <c r="C50" s="15">
        <v>1.2987749218525424</v>
      </c>
      <c r="D50" s="15">
        <v>0.83780333916059102</v>
      </c>
      <c r="E50" s="15">
        <v>1.2877588783373781</v>
      </c>
      <c r="F50" s="15">
        <v>0.82871020045993571</v>
      </c>
      <c r="G50" s="15">
        <v>1.3084600928082508</v>
      </c>
      <c r="H50" s="15">
        <v>0.82764450138868284</v>
      </c>
      <c r="I50" s="15">
        <v>1.3273099541308937</v>
      </c>
      <c r="J50" s="15">
        <v>0.83095273788114954</v>
      </c>
      <c r="K50" s="15">
        <v>1.3351413446390377</v>
      </c>
    </row>
    <row r="51" spans="1:11">
      <c r="A51" s="14">
        <v>45</v>
      </c>
      <c r="B51" s="15">
        <v>0.87175427907590353</v>
      </c>
      <c r="C51" s="15">
        <v>1.3225225379213494</v>
      </c>
      <c r="D51" s="15">
        <v>0.86639416140129855</v>
      </c>
      <c r="E51" s="15">
        <v>1.3080414059841057</v>
      </c>
      <c r="F51" s="15">
        <v>0.85538445723815948</v>
      </c>
      <c r="G51" s="15">
        <v>1.3265362893188002</v>
      </c>
      <c r="H51" s="15">
        <v>0.85445549958433475</v>
      </c>
      <c r="I51" s="15">
        <v>1.3423510202187674</v>
      </c>
      <c r="J51" s="15">
        <v>0.85673155387754629</v>
      </c>
      <c r="K51" s="15">
        <v>1.345860060737891</v>
      </c>
    </row>
    <row r="52" spans="1:11">
      <c r="A52" s="14">
        <v>46</v>
      </c>
      <c r="B52" s="15">
        <v>0.90375705096127434</v>
      </c>
      <c r="C52" s="15">
        <v>1.3529054517435446</v>
      </c>
      <c r="D52" s="15">
        <v>0.89743982121314614</v>
      </c>
      <c r="E52" s="15">
        <v>1.3382399702201211</v>
      </c>
      <c r="F52" s="15">
        <v>0.88594292657166207</v>
      </c>
      <c r="G52" s="15">
        <v>1.3513681735304572</v>
      </c>
      <c r="H52" s="15">
        <v>0.88520417023884657</v>
      </c>
      <c r="I52" s="15">
        <v>1.3647572025175321</v>
      </c>
      <c r="J52" s="15">
        <v>0.88555715693247272</v>
      </c>
      <c r="K52" s="15">
        <v>1.3639110892072563</v>
      </c>
    </row>
    <row r="53" spans="1:11">
      <c r="A53" s="14">
        <v>47</v>
      </c>
      <c r="B53" s="15">
        <v>0.93944392071689131</v>
      </c>
      <c r="C53" s="15">
        <v>1.3881523798348308</v>
      </c>
      <c r="D53" s="15">
        <v>0.93361152109402212</v>
      </c>
      <c r="E53" s="15">
        <v>1.3769634118014609</v>
      </c>
      <c r="F53" s="15">
        <v>0.92305505701538826</v>
      </c>
      <c r="G53" s="15">
        <v>1.3842311224324915</v>
      </c>
      <c r="H53" s="15">
        <v>0.92150288763311095</v>
      </c>
      <c r="I53" s="15">
        <v>1.3946314469793422</v>
      </c>
      <c r="J53" s="15">
        <v>0.91972157114904907</v>
      </c>
      <c r="K53" s="15">
        <v>1.3901822017662924</v>
      </c>
    </row>
    <row r="54" spans="1:11">
      <c r="A54" s="14">
        <v>48</v>
      </c>
      <c r="B54" s="15">
        <v>0.97931404560301438</v>
      </c>
      <c r="C54" s="15">
        <v>1.4262330233244176</v>
      </c>
      <c r="D54" s="15">
        <v>0.97681638738541143</v>
      </c>
      <c r="E54" s="15">
        <v>1.4215219466034874</v>
      </c>
      <c r="F54" s="15">
        <v>0.96866550308519939</v>
      </c>
      <c r="G54" s="15">
        <v>1.4254043562416616</v>
      </c>
      <c r="H54" s="15">
        <v>0.96531871065499542</v>
      </c>
      <c r="I54" s="15">
        <v>1.4318122134527744</v>
      </c>
      <c r="J54" s="15">
        <v>0.96075087505140899</v>
      </c>
      <c r="K54" s="15">
        <v>1.4238777473341908</v>
      </c>
    </row>
    <row r="55" spans="1:11">
      <c r="A55" s="14">
        <v>49</v>
      </c>
      <c r="B55" s="15">
        <v>1.0230169604025414</v>
      </c>
      <c r="C55" s="15">
        <v>1.4650098690670426</v>
      </c>
      <c r="D55" s="15">
        <v>1.0266603299320607</v>
      </c>
      <c r="E55" s="15">
        <v>1.4688566998647503</v>
      </c>
      <c r="F55" s="15">
        <v>1.0227110179311063</v>
      </c>
      <c r="G55" s="15">
        <v>1.4731820436515832</v>
      </c>
      <c r="H55" s="15">
        <v>1.0174378165296518</v>
      </c>
      <c r="I55" s="15">
        <v>1.4751504922965768</v>
      </c>
      <c r="J55" s="15">
        <v>1.0084676223321716</v>
      </c>
      <c r="K55" s="15">
        <v>1.4630301982468996</v>
      </c>
    </row>
    <row r="56" spans="1:11">
      <c r="A56" s="14">
        <v>50</v>
      </c>
      <c r="B56" s="15">
        <v>1.0694409983753324</v>
      </c>
      <c r="C56" s="15">
        <v>1.5022544285119053</v>
      </c>
      <c r="D56" s="15">
        <v>1.0804086096779915</v>
      </c>
      <c r="E56" s="15">
        <v>1.5154746753617039</v>
      </c>
      <c r="F56" s="15">
        <v>1.0820344304237852</v>
      </c>
      <c r="G56" s="15">
        <v>1.5234671694058812</v>
      </c>
      <c r="H56" s="15">
        <v>1.0749287459267125</v>
      </c>
      <c r="I56" s="15">
        <v>1.5213887556797543</v>
      </c>
      <c r="J56" s="15">
        <v>1.0608053436959881</v>
      </c>
      <c r="K56" s="15">
        <v>1.5043604926249798</v>
      </c>
    </row>
    <row r="57" spans="1:11">
      <c r="A57" s="14">
        <v>51</v>
      </c>
      <c r="B57" s="15">
        <v>1.1170433778822644</v>
      </c>
      <c r="C57" s="15">
        <v>1.5363662233909425</v>
      </c>
      <c r="D57" s="15">
        <v>1.1342787929636655</v>
      </c>
      <c r="E57" s="15">
        <v>1.5581402198199856</v>
      </c>
      <c r="F57" s="15">
        <v>1.1408580170937039</v>
      </c>
      <c r="G57" s="15">
        <v>1.5699745779114609</v>
      </c>
      <c r="H57" s="15">
        <v>1.1315975539903094</v>
      </c>
      <c r="I57" s="15">
        <v>1.5646725227808405</v>
      </c>
      <c r="J57" s="15">
        <v>1.1140758505755113</v>
      </c>
      <c r="K57" s="15">
        <v>1.5442245203205438</v>
      </c>
    </row>
    <row r="58" spans="1:11">
      <c r="A58" s="14">
        <v>52</v>
      </c>
      <c r="B58" s="15">
        <v>1.1649101779029836</v>
      </c>
      <c r="C58" s="15">
        <v>1.5668123018833426</v>
      </c>
      <c r="D58" s="15">
        <v>1.1862154625982475</v>
      </c>
      <c r="E58" s="15">
        <v>1.5954438490488065</v>
      </c>
      <c r="F58" s="15">
        <v>1.1953624078942389</v>
      </c>
      <c r="G58" s="15">
        <v>1.6087668415575871</v>
      </c>
      <c r="H58" s="15">
        <v>1.1834986909148348</v>
      </c>
      <c r="I58" s="15">
        <v>1.601185671144981</v>
      </c>
      <c r="J58" s="15">
        <v>1.1663091616831336</v>
      </c>
      <c r="K58" s="15">
        <v>1.5799327623189083</v>
      </c>
    </row>
    <row r="59" spans="1:11">
      <c r="A59" s="14">
        <v>53</v>
      </c>
      <c r="B59" s="15">
        <v>1.2134039958176117</v>
      </c>
      <c r="C59" s="15">
        <v>1.5946229783222812</v>
      </c>
      <c r="D59" s="15">
        <v>1.2369677924540972</v>
      </c>
      <c r="E59" s="15">
        <v>1.6283454406277718</v>
      </c>
      <c r="F59" s="15">
        <v>1.2466386049794147</v>
      </c>
      <c r="G59" s="15">
        <v>1.6410002241936583</v>
      </c>
      <c r="H59" s="15">
        <v>1.2322313997489185</v>
      </c>
      <c r="I59" s="15">
        <v>1.6319818053729769</v>
      </c>
      <c r="J59" s="15">
        <v>1.2184306440840493</v>
      </c>
      <c r="K59" s="15">
        <v>1.6117712753381088</v>
      </c>
    </row>
    <row r="60" spans="1:11">
      <c r="A60" s="14">
        <v>54</v>
      </c>
      <c r="B60" s="15">
        <v>1.2638873152127759</v>
      </c>
      <c r="C60" s="15">
        <v>1.622413198308911</v>
      </c>
      <c r="D60" s="15">
        <v>1.288568043940407</v>
      </c>
      <c r="E60" s="15">
        <v>1.6589435568426807</v>
      </c>
      <c r="F60" s="15">
        <v>1.2981353425376962</v>
      </c>
      <c r="G60" s="15">
        <v>1.6700692784134641</v>
      </c>
      <c r="H60" s="15">
        <v>1.2818149366105953</v>
      </c>
      <c r="I60" s="15">
        <v>1.659029119850127</v>
      </c>
      <c r="J60" s="15">
        <v>1.2721030249162317</v>
      </c>
      <c r="K60" s="15">
        <v>1.6410620578454616</v>
      </c>
    </row>
    <row r="61" spans="1:11">
      <c r="A61" s="14">
        <v>55</v>
      </c>
      <c r="B61" s="15">
        <v>1.3179579315154948</v>
      </c>
      <c r="C61" s="15">
        <v>1.6523591658253536</v>
      </c>
      <c r="D61" s="15">
        <v>1.3430224150481469</v>
      </c>
      <c r="E61" s="15">
        <v>1.6898615940441974</v>
      </c>
      <c r="F61" s="15">
        <v>1.3528930344512358</v>
      </c>
      <c r="G61" s="15">
        <v>1.6987816530166411</v>
      </c>
      <c r="H61" s="15">
        <v>1.3353091639276333</v>
      </c>
      <c r="I61" s="15">
        <v>1.6839719579022321</v>
      </c>
      <c r="J61" s="15">
        <v>1.3282585160037199</v>
      </c>
      <c r="K61" s="15">
        <v>1.6687238248389227</v>
      </c>
    </row>
    <row r="62" spans="1:11">
      <c r="A62" s="14">
        <v>56</v>
      </c>
      <c r="B62" s="15">
        <v>1.3763463978387289</v>
      </c>
      <c r="C62" s="15">
        <v>1.6853845379593342</v>
      </c>
      <c r="D62" s="15">
        <v>1.4013313793816264</v>
      </c>
      <c r="E62" s="15">
        <v>1.7230891127064276</v>
      </c>
      <c r="F62" s="15">
        <v>1.4126721339410158</v>
      </c>
      <c r="G62" s="15">
        <v>1.72961548570438</v>
      </c>
      <c r="H62" s="15">
        <v>1.393635194911742</v>
      </c>
      <c r="I62" s="15">
        <v>1.7089280334200523</v>
      </c>
      <c r="J62" s="15">
        <v>1.3872099770337158</v>
      </c>
      <c r="K62" s="15">
        <v>1.696225694360346</v>
      </c>
    </row>
    <row r="63" spans="1:11">
      <c r="A63" s="14">
        <v>57</v>
      </c>
      <c r="B63" s="15">
        <v>1.4384070190181919</v>
      </c>
      <c r="C63" s="15">
        <v>1.7207912834861523</v>
      </c>
      <c r="D63" s="15">
        <v>1.4636451675113846</v>
      </c>
      <c r="E63" s="15">
        <v>1.7595846187369479</v>
      </c>
      <c r="F63" s="15">
        <v>1.4784267527215174</v>
      </c>
      <c r="G63" s="15">
        <v>1.7654938235491919</v>
      </c>
      <c r="H63" s="15">
        <v>1.4561483372569444</v>
      </c>
      <c r="I63" s="15">
        <v>1.7375302647961459</v>
      </c>
      <c r="J63" s="15">
        <v>1.4491352939974029</v>
      </c>
      <c r="K63" s="15">
        <v>1.7257658587976326</v>
      </c>
    </row>
    <row r="64" spans="1:11">
      <c r="A64" s="14">
        <v>58</v>
      </c>
      <c r="B64" s="15">
        <v>1.5030244892813807</v>
      </c>
      <c r="C64" s="15">
        <v>1.7572993234736676</v>
      </c>
      <c r="D64" s="15">
        <v>1.5306058066143036</v>
      </c>
      <c r="E64" s="15">
        <v>1.7991690472013246</v>
      </c>
      <c r="F64" s="15">
        <v>1.5506748494247924</v>
      </c>
      <c r="G64" s="15">
        <v>1.8090964782762113</v>
      </c>
      <c r="H64" s="15">
        <v>1.5218468310823365</v>
      </c>
      <c r="I64" s="15">
        <v>1.7732639375946668</v>
      </c>
      <c r="J64" s="15">
        <v>1.5136702352385025</v>
      </c>
      <c r="K64" s="15">
        <v>1.7596240562902852</v>
      </c>
    </row>
    <row r="65" spans="1:11">
      <c r="A65" s="14">
        <v>59</v>
      </c>
      <c r="B65" s="15">
        <v>1.5696311754090035</v>
      </c>
      <c r="C65" s="15">
        <v>1.7937160724372059</v>
      </c>
      <c r="D65" s="15">
        <v>1.6021015874246127</v>
      </c>
      <c r="E65" s="15">
        <v>1.8409016804079663</v>
      </c>
      <c r="F65" s="15">
        <v>1.6287456262549538</v>
      </c>
      <c r="G65" s="15">
        <v>1.8604592736713523</v>
      </c>
      <c r="H65" s="15">
        <v>1.5908245762139375</v>
      </c>
      <c r="I65" s="15">
        <v>1.8183944625478963</v>
      </c>
      <c r="J65" s="15">
        <v>1.5807557362102831</v>
      </c>
      <c r="K65" s="15">
        <v>1.7994123686767043</v>
      </c>
    </row>
    <row r="66" spans="1:11">
      <c r="A66" s="14">
        <v>60</v>
      </c>
      <c r="B66" s="15">
        <v>1.6368702934702668</v>
      </c>
      <c r="C66" s="15">
        <v>1.829029143546101</v>
      </c>
      <c r="D66" s="15">
        <v>1.677457187695524</v>
      </c>
      <c r="E66" s="15">
        <v>1.8840437841098883</v>
      </c>
      <c r="F66" s="15">
        <v>1.7111328899102463</v>
      </c>
      <c r="G66" s="15">
        <v>1.9170430423123603</v>
      </c>
      <c r="H66" s="15">
        <v>1.663657990743874</v>
      </c>
      <c r="I66" s="15">
        <v>1.8729898997960428</v>
      </c>
      <c r="J66" s="15">
        <v>1.6517887002229472</v>
      </c>
      <c r="K66" s="15">
        <v>1.8463946829787101</v>
      </c>
    </row>
    <row r="67" spans="1:11">
      <c r="A67" s="14">
        <v>61</v>
      </c>
      <c r="B67" s="15">
        <v>1.7019191934963147</v>
      </c>
      <c r="C67" s="15">
        <v>1.8622330646424023</v>
      </c>
      <c r="D67" s="15">
        <v>1.756313496169646</v>
      </c>
      <c r="E67" s="15">
        <v>1.9290002425195383</v>
      </c>
      <c r="F67" s="15">
        <v>1.7962052658468273</v>
      </c>
      <c r="G67" s="15">
        <v>1.975745220077211</v>
      </c>
      <c r="H67" s="15">
        <v>1.7410431329215743</v>
      </c>
      <c r="I67" s="15">
        <v>1.934397747999163</v>
      </c>
      <c r="J67" s="15">
        <v>1.7282703933132457</v>
      </c>
      <c r="K67" s="15">
        <v>1.9010040709757274</v>
      </c>
    </row>
    <row r="68" spans="1:11">
      <c r="A68" s="14">
        <v>62</v>
      </c>
      <c r="B68" s="15">
        <v>1.7612688571840405</v>
      </c>
      <c r="C68" s="15">
        <v>1.8927803045726879</v>
      </c>
      <c r="D68" s="15">
        <v>1.8384182390181789</v>
      </c>
      <c r="E68" s="15">
        <v>1.9762812151114335</v>
      </c>
      <c r="F68" s="15">
        <v>1.8834010646188331</v>
      </c>
      <c r="G68" s="15">
        <v>2.0348861188943697</v>
      </c>
      <c r="H68" s="15">
        <v>1.8247013207164702</v>
      </c>
      <c r="I68" s="15">
        <v>1.9994542873247856</v>
      </c>
      <c r="J68" s="15">
        <v>1.8112719604036909</v>
      </c>
      <c r="K68" s="15">
        <v>1.962509985645664</v>
      </c>
    </row>
    <row r="69" spans="1:11">
      <c r="A69" s="14">
        <v>63</v>
      </c>
      <c r="B69" s="15">
        <v>1.8121023926431268</v>
      </c>
      <c r="C69" s="15">
        <v>1.9202986799343578</v>
      </c>
      <c r="D69" s="15">
        <v>1.9235524180377737</v>
      </c>
      <c r="E69" s="15">
        <v>2.0258038335721102</v>
      </c>
      <c r="F69" s="15">
        <v>1.9725265511009926</v>
      </c>
      <c r="G69" s="15">
        <v>2.0934920803778492</v>
      </c>
      <c r="H69" s="15">
        <v>1.9167564697940285</v>
      </c>
      <c r="I69" s="15">
        <v>2.0655239669029224</v>
      </c>
      <c r="J69" s="15">
        <v>1.901994093721036</v>
      </c>
      <c r="K69" s="15">
        <v>2.029077798993284</v>
      </c>
    </row>
    <row r="70" spans="1:11">
      <c r="A70" s="14">
        <v>64</v>
      </c>
      <c r="B70" s="15">
        <v>1.853218355315104</v>
      </c>
      <c r="C70" s="15">
        <v>1.9445907834252043</v>
      </c>
      <c r="D70" s="15">
        <v>2.0113755420958555</v>
      </c>
      <c r="E70" s="15">
        <v>2.0775987534264666</v>
      </c>
      <c r="F70" s="15">
        <v>2.0632965593148898</v>
      </c>
      <c r="G70" s="15">
        <v>2.1507916031769465</v>
      </c>
      <c r="H70" s="15">
        <v>2.0182586293987854</v>
      </c>
      <c r="I70" s="15">
        <v>2.1310360640760373</v>
      </c>
      <c r="J70" s="15">
        <v>2.0007050375367159</v>
      </c>
      <c r="K70" s="15">
        <v>2.0996503539677054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/>
  <dimension ref="A1:K70"/>
  <sheetViews>
    <sheetView workbookViewId="0">
      <selection activeCell="A2" sqref="A2"/>
    </sheetView>
  </sheetViews>
  <sheetFormatPr defaultRowHeight="15"/>
  <sheetData>
    <row r="1" spans="1:11">
      <c r="A1" s="7" t="s">
        <v>26</v>
      </c>
    </row>
    <row r="4" spans="1:11">
      <c r="A4" s="13"/>
      <c r="B4" s="99" t="s">
        <v>21</v>
      </c>
      <c r="C4" s="99"/>
      <c r="D4" s="99" t="s">
        <v>22</v>
      </c>
      <c r="E4" s="99"/>
      <c r="F4" s="99" t="s">
        <v>23</v>
      </c>
      <c r="G4" s="99"/>
      <c r="H4" s="99" t="s">
        <v>24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">
        <v>0</v>
      </c>
      <c r="B6" s="9">
        <v>0.25823289851691333</v>
      </c>
      <c r="C6" s="9">
        <v>0.19346030499135575</v>
      </c>
      <c r="D6" s="9">
        <v>0.24576654044805521</v>
      </c>
      <c r="E6" s="9">
        <v>0.1844667183648771</v>
      </c>
      <c r="F6" s="9">
        <v>0.26219331351049874</v>
      </c>
      <c r="G6" s="9">
        <v>0.20026956917994371</v>
      </c>
      <c r="H6" s="9">
        <v>0.28369381067991767</v>
      </c>
      <c r="I6" s="9">
        <v>0.21251304075781755</v>
      </c>
      <c r="J6" s="9">
        <v>0.26230735511987319</v>
      </c>
      <c r="K6" s="9">
        <v>0.20149112737087455</v>
      </c>
    </row>
    <row r="7" spans="1:11">
      <c r="A7" s="1">
        <v>1</v>
      </c>
      <c r="B7" s="9">
        <v>0.26705922926531583</v>
      </c>
      <c r="C7" s="9">
        <v>0.20752933067477947</v>
      </c>
      <c r="D7" s="9">
        <v>0.26573613877654878</v>
      </c>
      <c r="E7" s="9">
        <v>0.20584485092236549</v>
      </c>
      <c r="F7" s="9">
        <v>0.2750664650668615</v>
      </c>
      <c r="G7" s="9">
        <v>0.2142353437939914</v>
      </c>
      <c r="H7" s="9">
        <v>0.27212190098660288</v>
      </c>
      <c r="I7" s="9">
        <v>0.21071852385166381</v>
      </c>
      <c r="J7" s="9">
        <v>0.25066787474062252</v>
      </c>
      <c r="K7" s="9">
        <v>0.19634859436348764</v>
      </c>
    </row>
    <row r="8" spans="1:11">
      <c r="A8" s="1">
        <v>2</v>
      </c>
      <c r="B8" s="9">
        <v>0.27258924907273374</v>
      </c>
      <c r="C8" s="9">
        <v>0.2166713041994105</v>
      </c>
      <c r="D8" s="9">
        <v>0.27892489550031224</v>
      </c>
      <c r="E8" s="9">
        <v>0.21978421828413661</v>
      </c>
      <c r="F8" s="9">
        <v>0.28553563113947839</v>
      </c>
      <c r="G8" s="9">
        <v>0.22469323670291622</v>
      </c>
      <c r="H8" s="9">
        <v>0.26490835391547368</v>
      </c>
      <c r="I8" s="9">
        <v>0.20912279450048485</v>
      </c>
      <c r="J8" s="9">
        <v>0.24616080929745782</v>
      </c>
      <c r="K8" s="9">
        <v>0.19427844056342702</v>
      </c>
    </row>
    <row r="9" spans="1:11">
      <c r="A9" s="1">
        <v>3</v>
      </c>
      <c r="B9" s="9">
        <v>0.27608290159659077</v>
      </c>
      <c r="C9" s="9">
        <v>0.22165165289112707</v>
      </c>
      <c r="D9" s="9">
        <v>0.28713601501847569</v>
      </c>
      <c r="E9" s="9">
        <v>0.22735340374824436</v>
      </c>
      <c r="F9" s="9">
        <v>0.29511683727233412</v>
      </c>
      <c r="G9" s="9">
        <v>0.23233358275871469</v>
      </c>
      <c r="H9" s="9">
        <v>0.26419031350805089</v>
      </c>
      <c r="I9" s="9">
        <v>0.20908572173667472</v>
      </c>
      <c r="J9" s="9">
        <v>0.25014165705270591</v>
      </c>
      <c r="K9" s="9">
        <v>0.19591417125039048</v>
      </c>
    </row>
    <row r="10" spans="1:11">
      <c r="A10" s="1">
        <v>4</v>
      </c>
      <c r="B10" s="9">
        <v>0.28002994260027153</v>
      </c>
      <c r="C10" s="9">
        <v>0.22408138100138625</v>
      </c>
      <c r="D10" s="9">
        <v>0.29415997104016761</v>
      </c>
      <c r="E10" s="9">
        <v>0.23101126314287634</v>
      </c>
      <c r="F10" s="9">
        <v>0.30701901613583316</v>
      </c>
      <c r="G10" s="9">
        <v>0.23880629821752974</v>
      </c>
      <c r="H10" s="9">
        <v>0.27319739736436166</v>
      </c>
      <c r="I10" s="9">
        <v>0.21226464549250249</v>
      </c>
      <c r="J10" s="9">
        <v>0.26403282742787876</v>
      </c>
      <c r="K10" s="9">
        <v>0.20179239171795665</v>
      </c>
    </row>
    <row r="11" spans="1:11">
      <c r="A11" s="1">
        <v>5</v>
      </c>
      <c r="B11" s="9">
        <v>0.28668637781981565</v>
      </c>
      <c r="C11" s="9">
        <v>0.22571224493626932</v>
      </c>
      <c r="D11" s="9">
        <v>0.30351084555632674</v>
      </c>
      <c r="E11" s="9">
        <v>0.23336799912814135</v>
      </c>
      <c r="F11" s="9">
        <v>0.3236343420595697</v>
      </c>
      <c r="G11" s="9">
        <v>0.24554994648456058</v>
      </c>
      <c r="H11" s="9">
        <v>0.29297845238162606</v>
      </c>
      <c r="I11" s="9">
        <v>0.21949234868129486</v>
      </c>
      <c r="J11" s="9">
        <v>0.28752736879783558</v>
      </c>
      <c r="K11" s="9">
        <v>0.21150793834151119</v>
      </c>
    </row>
    <row r="12" spans="1:11">
      <c r="A12" s="1">
        <v>6</v>
      </c>
      <c r="B12" s="9">
        <v>0.29696502910608874</v>
      </c>
      <c r="C12" s="9">
        <v>0.22776960902384397</v>
      </c>
      <c r="D12" s="9">
        <v>0.31702921068535239</v>
      </c>
      <c r="E12" s="9">
        <v>0.236126667436489</v>
      </c>
      <c r="F12" s="9">
        <v>0.34473009989479531</v>
      </c>
      <c r="G12" s="9">
        <v>0.25305160808130839</v>
      </c>
      <c r="H12" s="9">
        <v>0.32143080063144591</v>
      </c>
      <c r="I12" s="9">
        <v>0.23013997186877647</v>
      </c>
      <c r="J12" s="9">
        <v>0.31836141598282258</v>
      </c>
      <c r="K12" s="9">
        <v>0.22409742966523777</v>
      </c>
    </row>
    <row r="13" spans="1:11">
      <c r="A13" s="1">
        <v>7</v>
      </c>
      <c r="B13" s="9">
        <v>0.31050761368666635</v>
      </c>
      <c r="C13" s="9">
        <v>0.23084196380279326</v>
      </c>
      <c r="D13" s="9">
        <v>0.33450917770094279</v>
      </c>
      <c r="E13" s="9">
        <v>0.24003997929953896</v>
      </c>
      <c r="F13" s="9">
        <v>0.3679649707839685</v>
      </c>
      <c r="G13" s="9">
        <v>0.26089418354429406</v>
      </c>
      <c r="H13" s="9">
        <v>0.35359856041701393</v>
      </c>
      <c r="I13" s="9">
        <v>0.24275104390192245</v>
      </c>
      <c r="J13" s="9">
        <v>0.35330487197756311</v>
      </c>
      <c r="K13" s="9">
        <v>0.2381508737082598</v>
      </c>
    </row>
    <row r="14" spans="1:11">
      <c r="A14" s="1">
        <v>8</v>
      </c>
      <c r="B14" s="9">
        <v>0.32664672889010155</v>
      </c>
      <c r="C14" s="9">
        <v>0.23525329523357774</v>
      </c>
      <c r="D14" s="9">
        <v>0.35482686343802367</v>
      </c>
      <c r="E14" s="9">
        <v>0.24548705564722981</v>
      </c>
      <c r="F14" s="9">
        <v>0.39075798574586018</v>
      </c>
      <c r="G14" s="9">
        <v>0.26841409041803166</v>
      </c>
      <c r="H14" s="9">
        <v>0.38427803237511071</v>
      </c>
      <c r="I14" s="9">
        <v>0.25580320522319838</v>
      </c>
      <c r="J14" s="9">
        <v>0.38875929742903814</v>
      </c>
      <c r="K14" s="9">
        <v>0.25270597833250541</v>
      </c>
    </row>
    <row r="15" spans="1:11">
      <c r="A15" s="1">
        <v>9</v>
      </c>
      <c r="B15" s="9">
        <v>0.34529511732039508</v>
      </c>
      <c r="C15" s="9">
        <v>0.24173146956216973</v>
      </c>
      <c r="D15" s="9">
        <v>0.37762704450314433</v>
      </c>
      <c r="E15" s="9">
        <v>0.25320473806920824</v>
      </c>
      <c r="F15" s="9">
        <v>0.41173482687144269</v>
      </c>
      <c r="G15" s="9">
        <v>0.27560944349507588</v>
      </c>
      <c r="H15" s="9">
        <v>0.41091584435407713</v>
      </c>
      <c r="I15" s="9">
        <v>0.26850242002963653</v>
      </c>
      <c r="J15" s="9">
        <v>0.42271755186005833</v>
      </c>
      <c r="K15" s="9">
        <v>0.26778440087926453</v>
      </c>
    </row>
    <row r="16" spans="1:11">
      <c r="A16" s="1">
        <v>10</v>
      </c>
      <c r="B16" s="9">
        <v>0.36728070911710958</v>
      </c>
      <c r="C16" s="9">
        <v>0.25164487222710541</v>
      </c>
      <c r="D16" s="9">
        <v>0.40376892421046429</v>
      </c>
      <c r="E16" s="9">
        <v>0.26461978651829221</v>
      </c>
      <c r="F16" s="9">
        <v>0.43199230946259293</v>
      </c>
      <c r="G16" s="9">
        <v>0.28380959788132604</v>
      </c>
      <c r="H16" s="9">
        <v>0.43518183752822875</v>
      </c>
      <c r="I16" s="9">
        <v>0.28137213165159713</v>
      </c>
      <c r="J16" s="9">
        <v>0.45595675997108792</v>
      </c>
      <c r="K16" s="9">
        <v>0.28511234302486177</v>
      </c>
    </row>
    <row r="17" spans="1:11">
      <c r="A17" s="1">
        <v>11</v>
      </c>
      <c r="B17" s="9">
        <v>0.39399576450739282</v>
      </c>
      <c r="C17" s="9">
        <v>0.26702574627027659</v>
      </c>
      <c r="D17" s="9">
        <v>0.43498254467859609</v>
      </c>
      <c r="E17" s="9">
        <v>0.28162405597008716</v>
      </c>
      <c r="F17" s="9">
        <v>0.45557050259670112</v>
      </c>
      <c r="G17" s="9">
        <v>0.29570412550111763</v>
      </c>
      <c r="H17" s="9">
        <v>0.46223785897772546</v>
      </c>
      <c r="I17" s="9">
        <v>0.2974343107559575</v>
      </c>
      <c r="J17" s="9">
        <v>0.49255032043038177</v>
      </c>
      <c r="K17" s="9">
        <v>0.30759714486405354</v>
      </c>
    </row>
    <row r="18" spans="1:11">
      <c r="A18" s="1">
        <v>12</v>
      </c>
      <c r="B18" s="9">
        <v>0.4255307103135561</v>
      </c>
      <c r="C18" s="9">
        <v>0.28972866245760392</v>
      </c>
      <c r="D18" s="9">
        <v>0.47220024781472086</v>
      </c>
      <c r="E18" s="9">
        <v>0.3057663148678354</v>
      </c>
      <c r="F18" s="9">
        <v>0.48621157165076717</v>
      </c>
      <c r="G18" s="9">
        <v>0.31433911298270378</v>
      </c>
      <c r="H18" s="9">
        <v>0.49797562382567967</v>
      </c>
      <c r="I18" s="9">
        <v>0.32128324277832554</v>
      </c>
      <c r="J18" s="9">
        <v>0.53628813416727772</v>
      </c>
      <c r="K18" s="9">
        <v>0.33836914355167397</v>
      </c>
    </row>
    <row r="19" spans="1:11">
      <c r="A19" s="1">
        <v>13</v>
      </c>
      <c r="B19" s="9">
        <v>0.45899552689110912</v>
      </c>
      <c r="C19" s="9">
        <v>0.32022761979322023</v>
      </c>
      <c r="D19" s="9">
        <v>0.51271841121066331</v>
      </c>
      <c r="E19" s="9">
        <v>0.33733166262743658</v>
      </c>
      <c r="F19" s="9">
        <v>0.52399364910336554</v>
      </c>
      <c r="G19" s="9">
        <v>0.34187746333521701</v>
      </c>
      <c r="H19" s="9">
        <v>0.54427326723027269</v>
      </c>
      <c r="I19" s="9">
        <v>0.35580118324284632</v>
      </c>
      <c r="J19" s="9">
        <v>0.58666906950733289</v>
      </c>
      <c r="K19" s="9">
        <v>0.37909835206954334</v>
      </c>
    </row>
    <row r="20" spans="1:11">
      <c r="A20" s="1">
        <v>14</v>
      </c>
      <c r="B20" s="9">
        <v>0.48761701129168666</v>
      </c>
      <c r="C20" s="9">
        <v>0.35692089906917907</v>
      </c>
      <c r="D20" s="9">
        <v>0.54829573733226566</v>
      </c>
      <c r="E20" s="9">
        <v>0.37470390971815204</v>
      </c>
      <c r="F20" s="9">
        <v>0.56196544974970253</v>
      </c>
      <c r="G20" s="9">
        <v>0.37850915346585279</v>
      </c>
      <c r="H20" s="9">
        <v>0.59390255881798082</v>
      </c>
      <c r="I20" s="9">
        <v>0.40008667109072316</v>
      </c>
      <c r="J20" s="9">
        <v>0.636407441672448</v>
      </c>
      <c r="K20" s="9">
        <v>0.42781337373800221</v>
      </c>
    </row>
    <row r="21" spans="1:11">
      <c r="A21" s="1">
        <v>15</v>
      </c>
      <c r="B21" s="9">
        <v>0.50206045377596087</v>
      </c>
      <c r="C21" s="9">
        <v>0.39596870341624085</v>
      </c>
      <c r="D21" s="9">
        <v>0.56709485938742421</v>
      </c>
      <c r="E21" s="9">
        <v>0.41467644034641998</v>
      </c>
      <c r="F21" s="9">
        <v>0.58664308554612665</v>
      </c>
      <c r="G21" s="9">
        <v>0.42108179499914761</v>
      </c>
      <c r="H21" s="9">
        <v>0.62971627351564818</v>
      </c>
      <c r="I21" s="9">
        <v>0.44933673536691043</v>
      </c>
      <c r="J21" s="9">
        <v>0.67151745912153216</v>
      </c>
      <c r="K21" s="9">
        <v>0.47901474578436365</v>
      </c>
    </row>
    <row r="22" spans="1:11">
      <c r="A22" s="1">
        <v>16</v>
      </c>
      <c r="B22" s="9">
        <v>0.49432749227458217</v>
      </c>
      <c r="C22" s="9">
        <v>0.43213942512951886</v>
      </c>
      <c r="D22" s="9">
        <v>0.55871827247363393</v>
      </c>
      <c r="E22" s="9">
        <v>0.45308357783222747</v>
      </c>
      <c r="F22" s="9">
        <v>0.58392445164670781</v>
      </c>
      <c r="G22" s="9">
        <v>0.46333125628471444</v>
      </c>
      <c r="H22" s="9">
        <v>0.63306753961655526</v>
      </c>
      <c r="I22" s="9">
        <v>0.49604650659575888</v>
      </c>
      <c r="J22" s="9">
        <v>0.67735915914487754</v>
      </c>
      <c r="K22" s="9">
        <v>0.52520294011034396</v>
      </c>
    </row>
    <row r="23" spans="1:11">
      <c r="A23" s="1">
        <v>17</v>
      </c>
      <c r="B23" s="9">
        <v>0.46275721768180772</v>
      </c>
      <c r="C23" s="9">
        <v>0.46085572960621246</v>
      </c>
      <c r="D23" s="9">
        <v>0.52023918381662126</v>
      </c>
      <c r="E23" s="9">
        <v>0.48571482618041995</v>
      </c>
      <c r="F23" s="9">
        <v>0.54812116467238969</v>
      </c>
      <c r="G23" s="9">
        <v>0.49866128545715571</v>
      </c>
      <c r="H23" s="9">
        <v>0.59558005818029858</v>
      </c>
      <c r="I23" s="9">
        <v>0.53253438901137828</v>
      </c>
      <c r="J23" s="9">
        <v>0.64613116218095856</v>
      </c>
      <c r="K23" s="9">
        <v>0.55970183762044201</v>
      </c>
    </row>
    <row r="24" spans="1:11">
      <c r="A24" s="1">
        <v>18</v>
      </c>
      <c r="B24" s="9">
        <v>0.4136473606164513</v>
      </c>
      <c r="C24" s="9">
        <v>0.48045349797408654</v>
      </c>
      <c r="D24" s="9">
        <v>0.4592826079511218</v>
      </c>
      <c r="E24" s="9">
        <v>0.51020748955605622</v>
      </c>
      <c r="F24" s="9">
        <v>0.48583133122215638</v>
      </c>
      <c r="G24" s="9">
        <v>0.52280741534550101</v>
      </c>
      <c r="H24" s="9">
        <v>0.5258048295682356</v>
      </c>
      <c r="I24" s="9">
        <v>0.55449581509772916</v>
      </c>
      <c r="J24" s="9">
        <v>0.58378154296392093</v>
      </c>
      <c r="K24" s="9">
        <v>0.5795173863841121</v>
      </c>
    </row>
    <row r="25" spans="1:11">
      <c r="A25" s="1">
        <v>19</v>
      </c>
      <c r="B25" s="9">
        <v>0.35860540887382997</v>
      </c>
      <c r="C25" s="9">
        <v>0.49342669731890748</v>
      </c>
      <c r="D25" s="9">
        <v>0.39083195740496385</v>
      </c>
      <c r="E25" s="9">
        <v>0.52732184566112339</v>
      </c>
      <c r="F25" s="9">
        <v>0.41364269562881484</v>
      </c>
      <c r="G25" s="9">
        <v>0.53603590513005261</v>
      </c>
      <c r="H25" s="9">
        <v>0.44568418747897132</v>
      </c>
      <c r="I25" s="9">
        <v>0.56361793052118903</v>
      </c>
      <c r="J25" s="9">
        <v>0.50753411198947718</v>
      </c>
      <c r="K25" s="9">
        <v>0.58683700866090382</v>
      </c>
    </row>
    <row r="26" spans="1:11">
      <c r="A26" s="1">
        <v>20</v>
      </c>
      <c r="B26" s="9">
        <v>0.30975997251443349</v>
      </c>
      <c r="C26" s="9">
        <v>0.50512217637074364</v>
      </c>
      <c r="D26" s="9">
        <v>0.33032510802710779</v>
      </c>
      <c r="E26" s="9">
        <v>0.54060665516357731</v>
      </c>
      <c r="F26" s="9">
        <v>0.34928027775298837</v>
      </c>
      <c r="G26" s="9">
        <v>0.54331634409186291</v>
      </c>
      <c r="H26" s="9">
        <v>0.37773860317846236</v>
      </c>
      <c r="I26" s="9">
        <v>0.56640749070992014</v>
      </c>
      <c r="J26" s="9">
        <v>0.43770880607746293</v>
      </c>
      <c r="K26" s="9">
        <v>0.58738235741244327</v>
      </c>
    </row>
    <row r="27" spans="1:11">
      <c r="A27" s="1">
        <v>21</v>
      </c>
      <c r="B27" s="9">
        <v>0.27516872775766499</v>
      </c>
      <c r="C27" s="9">
        <v>0.52112139699510429</v>
      </c>
      <c r="D27" s="9">
        <v>0.28747576811373104</v>
      </c>
      <c r="E27" s="9">
        <v>0.55417842207904222</v>
      </c>
      <c r="F27" s="9">
        <v>0.30309166741837373</v>
      </c>
      <c r="G27" s="9">
        <v>0.55001330794838443</v>
      </c>
      <c r="H27" s="9">
        <v>0.33266868725571058</v>
      </c>
      <c r="I27" s="9">
        <v>0.56845535145966708</v>
      </c>
      <c r="J27" s="9">
        <v>0.38622996513578317</v>
      </c>
      <c r="K27" s="9">
        <v>0.58665149808401695</v>
      </c>
    </row>
    <row r="28" spans="1:11">
      <c r="A28" s="1">
        <v>22</v>
      </c>
      <c r="B28" s="9">
        <v>0.25749577862843387</v>
      </c>
      <c r="C28" s="9">
        <v>0.54511947424461316</v>
      </c>
      <c r="D28" s="9">
        <v>0.2648213532950619</v>
      </c>
      <c r="E28" s="9">
        <v>0.57149660205135355</v>
      </c>
      <c r="F28" s="9">
        <v>0.27798885015766361</v>
      </c>
      <c r="G28" s="9">
        <v>0.56043825081367371</v>
      </c>
      <c r="H28" s="9">
        <v>0.30931796024815883</v>
      </c>
      <c r="I28" s="9">
        <v>0.57389923046759628</v>
      </c>
      <c r="J28" s="9">
        <v>0.35483356523388476</v>
      </c>
      <c r="K28" s="9">
        <v>0.58855399042266288</v>
      </c>
    </row>
    <row r="29" spans="1:11">
      <c r="A29" s="1">
        <v>23</v>
      </c>
      <c r="B29" s="9">
        <v>0.25543237983649963</v>
      </c>
      <c r="C29" s="9">
        <v>0.5778225450109562</v>
      </c>
      <c r="D29" s="9">
        <v>0.25982113476615543</v>
      </c>
      <c r="E29" s="9">
        <v>0.594518663689521</v>
      </c>
      <c r="F29" s="9">
        <v>0.2715179051970214</v>
      </c>
      <c r="G29" s="9">
        <v>0.57763989955986228</v>
      </c>
      <c r="H29" s="9">
        <v>0.3021191303157687</v>
      </c>
      <c r="I29" s="9">
        <v>0.58612212888991344</v>
      </c>
      <c r="J29" s="9">
        <v>0.34009013565941887</v>
      </c>
      <c r="K29" s="9">
        <v>0.59543645367806097</v>
      </c>
    </row>
    <row r="30" spans="1:11">
      <c r="A30" s="1">
        <v>24</v>
      </c>
      <c r="B30" s="9">
        <v>0.26548863947709439</v>
      </c>
      <c r="C30" s="9">
        <v>0.61661292839828674</v>
      </c>
      <c r="D30" s="9">
        <v>0.26784665627332677</v>
      </c>
      <c r="E30" s="9">
        <v>0.62277389709612996</v>
      </c>
      <c r="F30" s="9">
        <v>0.2784291160334702</v>
      </c>
      <c r="G30" s="9">
        <v>0.60262789055861032</v>
      </c>
      <c r="H30" s="9">
        <v>0.30632673991742565</v>
      </c>
      <c r="I30" s="9">
        <v>0.6062205792906924</v>
      </c>
      <c r="J30" s="9">
        <v>0.33711523959520551</v>
      </c>
      <c r="K30" s="9">
        <v>0.60824167912124438</v>
      </c>
    </row>
    <row r="31" spans="1:11">
      <c r="A31" s="1">
        <v>25</v>
      </c>
      <c r="B31" s="9">
        <v>0.28379386046716409</v>
      </c>
      <c r="C31" s="9">
        <v>0.65700888563465909</v>
      </c>
      <c r="D31" s="9">
        <v>0.28439182651583766</v>
      </c>
      <c r="E31" s="9">
        <v>0.65376415961823797</v>
      </c>
      <c r="F31" s="9">
        <v>0.29344778160605733</v>
      </c>
      <c r="G31" s="9">
        <v>0.63342505212715883</v>
      </c>
      <c r="H31" s="9">
        <v>0.31820124375830922</v>
      </c>
      <c r="I31" s="9">
        <v>0.63189420756948744</v>
      </c>
      <c r="J31" s="9">
        <v>0.34260380559445491</v>
      </c>
      <c r="K31" s="9">
        <v>0.62654574684233855</v>
      </c>
    </row>
    <row r="32" spans="1:11">
      <c r="A32" s="1">
        <v>26</v>
      </c>
      <c r="B32" s="9">
        <v>0.30705645579960805</v>
      </c>
      <c r="C32" s="9">
        <v>0.69507196726391896</v>
      </c>
      <c r="D32" s="9">
        <v>0.30613233219405839</v>
      </c>
      <c r="E32" s="9">
        <v>0.68464325858201103</v>
      </c>
      <c r="F32" s="9">
        <v>0.31309467095469079</v>
      </c>
      <c r="G32" s="9">
        <v>0.66629943312041862</v>
      </c>
      <c r="H32" s="9">
        <v>0.33503339135350346</v>
      </c>
      <c r="I32" s="9">
        <v>0.65983625266368351</v>
      </c>
      <c r="J32" s="9">
        <v>0.35457703454913031</v>
      </c>
      <c r="K32" s="9">
        <v>0.64876320561312983</v>
      </c>
    </row>
    <row r="33" spans="1:11">
      <c r="A33" s="1">
        <v>27</v>
      </c>
      <c r="B33" s="9">
        <v>0.33291028828815061</v>
      </c>
      <c r="C33" s="9">
        <v>0.72849599495450335</v>
      </c>
      <c r="D33" s="9">
        <v>0.33041119393729174</v>
      </c>
      <c r="E33" s="9">
        <v>0.71357277167356925</v>
      </c>
      <c r="F33" s="9">
        <v>0.33541872442817633</v>
      </c>
      <c r="G33" s="9">
        <v>0.69772506665373091</v>
      </c>
      <c r="H33" s="9">
        <v>0.35491753218532796</v>
      </c>
      <c r="I33" s="9">
        <v>0.68730126886710374</v>
      </c>
      <c r="J33" s="9">
        <v>0.37146172670639599</v>
      </c>
      <c r="K33" s="9">
        <v>0.67324293816815806</v>
      </c>
    </row>
    <row r="34" spans="1:11">
      <c r="A34" s="1">
        <v>28</v>
      </c>
      <c r="B34" s="9">
        <v>0.36028307489733075</v>
      </c>
      <c r="C34" s="9">
        <v>0.75708347940174858</v>
      </c>
      <c r="D34" s="9">
        <v>0.35538244244978606</v>
      </c>
      <c r="E34" s="9">
        <v>0.74002969529369467</v>
      </c>
      <c r="F34" s="9">
        <v>0.35938439782523651</v>
      </c>
      <c r="G34" s="9">
        <v>0.72606613011320509</v>
      </c>
      <c r="H34" s="9">
        <v>0.37700489011288968</v>
      </c>
      <c r="I34" s="9">
        <v>0.71269766616427865</v>
      </c>
      <c r="J34" s="9">
        <v>0.39196971391649538</v>
      </c>
      <c r="K34" s="9">
        <v>0.6986887111172998</v>
      </c>
    </row>
    <row r="35" spans="1:11">
      <c r="A35" s="1">
        <v>29</v>
      </c>
      <c r="B35" s="9">
        <v>0.38941623832375072</v>
      </c>
      <c r="C35" s="9">
        <v>0.78219371459643072</v>
      </c>
      <c r="D35" s="9">
        <v>0.38047338124359292</v>
      </c>
      <c r="E35" s="9">
        <v>0.76450749524521056</v>
      </c>
      <c r="F35" s="9">
        <v>0.38510878862145326</v>
      </c>
      <c r="G35" s="9">
        <v>0.75210059688208963</v>
      </c>
      <c r="H35" s="9">
        <v>0.40125373344945492</v>
      </c>
      <c r="I35" s="9">
        <v>0.73612506181537707</v>
      </c>
      <c r="J35" s="9">
        <v>0.41556518357226652</v>
      </c>
      <c r="K35" s="9">
        <v>0.72398050346307186</v>
      </c>
    </row>
    <row r="36" spans="1:11">
      <c r="A36" s="1">
        <v>30</v>
      </c>
      <c r="B36" s="9">
        <v>0.42079873617257441</v>
      </c>
      <c r="C36" s="9">
        <v>0.80612197645106709</v>
      </c>
      <c r="D36" s="9">
        <v>0.40627644643158878</v>
      </c>
      <c r="E36" s="9">
        <v>0.78841928182623611</v>
      </c>
      <c r="F36" s="9">
        <v>0.41288988337984261</v>
      </c>
      <c r="G36" s="9">
        <v>0.77774041379907211</v>
      </c>
      <c r="H36" s="9">
        <v>0.42792846253532452</v>
      </c>
      <c r="I36" s="9">
        <v>0.7590638815202353</v>
      </c>
      <c r="J36" s="9">
        <v>0.44170418563698299</v>
      </c>
      <c r="K36" s="9">
        <v>0.74889046750959709</v>
      </c>
    </row>
    <row r="37" spans="1:11">
      <c r="A37" s="1">
        <v>31</v>
      </c>
      <c r="B37" s="9">
        <v>0.45468195204993855</v>
      </c>
      <c r="C37" s="9">
        <v>0.83085791390357744</v>
      </c>
      <c r="D37" s="9">
        <v>0.43401541876857408</v>
      </c>
      <c r="E37" s="9">
        <v>0.81315462807194439</v>
      </c>
      <c r="F37" s="9">
        <v>0.4429498343535847</v>
      </c>
      <c r="G37" s="9">
        <v>0.80446520347711659</v>
      </c>
      <c r="H37" s="9">
        <v>0.45703814774599649</v>
      </c>
      <c r="I37" s="9">
        <v>0.78360539294816045</v>
      </c>
      <c r="J37" s="9">
        <v>0.46999428534987769</v>
      </c>
      <c r="K37" s="9">
        <v>0.77391351920653995</v>
      </c>
    </row>
    <row r="38" spans="1:11">
      <c r="A38" s="1">
        <v>32</v>
      </c>
      <c r="B38" s="9">
        <v>0.49087806698369968</v>
      </c>
      <c r="C38" s="9">
        <v>0.85728853366690294</v>
      </c>
      <c r="D38" s="9">
        <v>0.46504413716338006</v>
      </c>
      <c r="E38" s="9">
        <v>0.83969806025896176</v>
      </c>
      <c r="F38" s="9">
        <v>0.47521722148449552</v>
      </c>
      <c r="G38" s="9">
        <v>0.83291950966653039</v>
      </c>
      <c r="H38" s="9">
        <v>0.48759380805417568</v>
      </c>
      <c r="I38" s="9">
        <v>0.81107635289285673</v>
      </c>
      <c r="J38" s="9">
        <v>0.50034009605740382</v>
      </c>
      <c r="K38" s="9">
        <v>0.80025966923949543</v>
      </c>
    </row>
    <row r="39" spans="1:11">
      <c r="A39" s="1">
        <v>33</v>
      </c>
      <c r="B39" s="9">
        <v>0.52879282974290842</v>
      </c>
      <c r="C39" s="9">
        <v>0.88531840773373482</v>
      </c>
      <c r="D39" s="9">
        <v>0.50008344480189493</v>
      </c>
      <c r="E39" s="9">
        <v>0.86846500778544067</v>
      </c>
      <c r="F39" s="9">
        <v>0.50985489698015451</v>
      </c>
      <c r="G39" s="9">
        <v>0.86310606098954612</v>
      </c>
      <c r="H39" s="9">
        <v>0.5188741807974937</v>
      </c>
      <c r="I39" s="9">
        <v>0.84136333893336879</v>
      </c>
      <c r="J39" s="9">
        <v>0.53220692489512289</v>
      </c>
      <c r="K39" s="9">
        <v>0.82869782953316085</v>
      </c>
    </row>
    <row r="40" spans="1:11">
      <c r="A40" s="1">
        <v>34</v>
      </c>
      <c r="B40" s="9">
        <v>0.56808757863786308</v>
      </c>
      <c r="C40" s="9">
        <v>0.91443076585427363</v>
      </c>
      <c r="D40" s="9">
        <v>0.53891740066806004</v>
      </c>
      <c r="E40" s="9">
        <v>0.89877013684762164</v>
      </c>
      <c r="F40" s="9">
        <v>0.54739885991559822</v>
      </c>
      <c r="G40" s="9">
        <v>0.89511028666838188</v>
      </c>
      <c r="H40" s="9">
        <v>0.55167171468952636</v>
      </c>
      <c r="I40" s="9">
        <v>0.87345571788783061</v>
      </c>
      <c r="J40" s="9">
        <v>0.56510617890466053</v>
      </c>
      <c r="K40" s="9">
        <v>0.85908908194414846</v>
      </c>
    </row>
    <row r="41" spans="1:11">
      <c r="A41" s="1">
        <v>35</v>
      </c>
      <c r="B41" s="9">
        <v>0.60881834181915384</v>
      </c>
      <c r="C41" s="9">
        <v>0.94454068172619521</v>
      </c>
      <c r="D41" s="9">
        <v>0.58050179011460157</v>
      </c>
      <c r="E41" s="9">
        <v>0.92963618981023977</v>
      </c>
      <c r="F41" s="9">
        <v>0.58801941681892411</v>
      </c>
      <c r="G41" s="9">
        <v>0.92843881400547745</v>
      </c>
      <c r="H41" s="9">
        <v>0.58758905767517311</v>
      </c>
      <c r="I41" s="9">
        <v>0.90674162757620413</v>
      </c>
      <c r="J41" s="9">
        <v>0.5996135549753796</v>
      </c>
      <c r="K41" s="9">
        <v>0.89122243259870271</v>
      </c>
    </row>
    <row r="42" spans="1:11">
      <c r="A42" s="1">
        <v>36</v>
      </c>
      <c r="B42" s="9">
        <v>0.65119347460603105</v>
      </c>
      <c r="C42" s="9">
        <v>0.97587189285067344</v>
      </c>
      <c r="D42" s="9">
        <v>0.62383321128450042</v>
      </c>
      <c r="E42" s="9">
        <v>0.96024131748416131</v>
      </c>
      <c r="F42" s="9">
        <v>0.63065682388149036</v>
      </c>
      <c r="G42" s="9">
        <v>0.96208150238263823</v>
      </c>
      <c r="H42" s="9">
        <v>0.62808680729318678</v>
      </c>
      <c r="I42" s="9">
        <v>0.94169211478282189</v>
      </c>
      <c r="J42" s="9">
        <v>0.63720358080396333</v>
      </c>
      <c r="K42" s="9">
        <v>0.92539290183478295</v>
      </c>
    </row>
    <row r="43" spans="1:11">
      <c r="A43" s="1">
        <v>37</v>
      </c>
      <c r="B43" s="9">
        <v>0.6946950501328899</v>
      </c>
      <c r="C43" s="9">
        <v>1.0091662277986613</v>
      </c>
      <c r="D43" s="9">
        <v>0.66858046265039295</v>
      </c>
      <c r="E43" s="9">
        <v>0.99054702610063083</v>
      </c>
      <c r="F43" s="9">
        <v>0.67443031890263694</v>
      </c>
      <c r="G43" s="9">
        <v>0.99479477053790888</v>
      </c>
      <c r="H43" s="9">
        <v>0.67293432925641439</v>
      </c>
      <c r="I43" s="9">
        <v>0.97887552155690261</v>
      </c>
      <c r="J43" s="9">
        <v>0.678970548694389</v>
      </c>
      <c r="K43" s="9">
        <v>0.96197113299156045</v>
      </c>
    </row>
    <row r="44" spans="1:11">
      <c r="A44" s="1">
        <v>38</v>
      </c>
      <c r="B44" s="9">
        <v>0.73855833203829213</v>
      </c>
      <c r="C44" s="9">
        <v>1.0448303846715825</v>
      </c>
      <c r="D44" s="9">
        <v>0.71458471066604135</v>
      </c>
      <c r="E44" s="9">
        <v>1.02135291904656</v>
      </c>
      <c r="F44" s="9">
        <v>0.71939584642803001</v>
      </c>
      <c r="G44" s="9">
        <v>1.0260507091896229</v>
      </c>
      <c r="H44" s="9">
        <v>0.72006482675167693</v>
      </c>
      <c r="I44" s="9">
        <v>1.0174715924748694</v>
      </c>
      <c r="J44" s="9">
        <v>0.72500727633146145</v>
      </c>
      <c r="K44" s="9">
        <v>1.0009614054697886</v>
      </c>
    </row>
    <row r="45" spans="1:11">
      <c r="A45" s="1">
        <v>39</v>
      </c>
      <c r="B45" s="9">
        <v>0.78204194641076785</v>
      </c>
      <c r="C45" s="9">
        <v>1.0820585970456544</v>
      </c>
      <c r="D45" s="9">
        <v>0.76149278408791388</v>
      </c>
      <c r="E45" s="9">
        <v>1.0541571452192549</v>
      </c>
      <c r="F45" s="9">
        <v>0.7662704672402918</v>
      </c>
      <c r="G45" s="9">
        <v>1.0568952771449789</v>
      </c>
      <c r="H45" s="9">
        <v>0.76775232154388784</v>
      </c>
      <c r="I45" s="9">
        <v>1.0550502405865712</v>
      </c>
      <c r="J45" s="9">
        <v>0.77416507026330061</v>
      </c>
      <c r="K45" s="9">
        <v>1.0407476455142519</v>
      </c>
    </row>
    <row r="46" spans="1:11">
      <c r="A46" s="1">
        <v>40</v>
      </c>
      <c r="B46" s="9">
        <v>0.82486278536302649</v>
      </c>
      <c r="C46" s="9">
        <v>1.1197671879894089</v>
      </c>
      <c r="D46" s="9">
        <v>0.80893336365807111</v>
      </c>
      <c r="E46" s="9">
        <v>1.0898132713573139</v>
      </c>
      <c r="F46" s="9">
        <v>0.81581732023870879</v>
      </c>
      <c r="G46" s="9">
        <v>1.0891489551010463</v>
      </c>
      <c r="H46" s="9">
        <v>0.81592803743873055</v>
      </c>
      <c r="I46" s="9">
        <v>1.0892199040231667</v>
      </c>
      <c r="J46" s="9">
        <v>0.82533359656208682</v>
      </c>
      <c r="K46" s="9">
        <v>1.0792001125741553</v>
      </c>
    </row>
    <row r="47" spans="1:11">
      <c r="A47" s="1">
        <v>41</v>
      </c>
      <c r="B47" s="9">
        <v>0.86756025641485413</v>
      </c>
      <c r="C47" s="9">
        <v>1.1579883962755309</v>
      </c>
      <c r="D47" s="9">
        <v>0.85645398004670226</v>
      </c>
      <c r="E47" s="9">
        <v>1.1283537181032168</v>
      </c>
      <c r="F47" s="9">
        <v>0.86774794403731537</v>
      </c>
      <c r="G47" s="9">
        <v>1.1243194742239686</v>
      </c>
      <c r="H47" s="9">
        <v>0.86599317453783498</v>
      </c>
      <c r="I47" s="9">
        <v>1.1201228215528329</v>
      </c>
      <c r="J47" s="9">
        <v>0.87769973150903324</v>
      </c>
      <c r="K47" s="9">
        <v>1.1143935952794359</v>
      </c>
    </row>
    <row r="48" spans="1:11">
      <c r="A48" s="1">
        <v>42</v>
      </c>
      <c r="B48" s="9">
        <v>0.9118304707336683</v>
      </c>
      <c r="C48" s="9">
        <v>1.1985840025748615</v>
      </c>
      <c r="D48" s="9">
        <v>0.90366157518570311</v>
      </c>
      <c r="E48" s="9">
        <v>1.16965845982825</v>
      </c>
      <c r="F48" s="9">
        <v>0.92073204776731288</v>
      </c>
      <c r="G48" s="9">
        <v>1.1628721385855088</v>
      </c>
      <c r="H48" s="9">
        <v>0.91892135264048058</v>
      </c>
      <c r="I48" s="9">
        <v>1.1512877087312359</v>
      </c>
      <c r="J48" s="9">
        <v>0.93085741817791345</v>
      </c>
      <c r="K48" s="9">
        <v>1.14613192910206</v>
      </c>
    </row>
    <row r="49" spans="1:11">
      <c r="A49" s="1">
        <v>43</v>
      </c>
      <c r="B49" s="9">
        <v>0.95972882349761668</v>
      </c>
      <c r="C49" s="9">
        <v>1.2437966071494397</v>
      </c>
      <c r="D49" s="9">
        <v>0.95091795165657911</v>
      </c>
      <c r="E49" s="9">
        <v>1.2149954238159435</v>
      </c>
      <c r="F49" s="9">
        <v>0.9737676815403401</v>
      </c>
      <c r="G49" s="9">
        <v>1.2049463694262563</v>
      </c>
      <c r="H49" s="9">
        <v>0.97367761874552028</v>
      </c>
      <c r="I49" s="9">
        <v>1.1861875121028334</v>
      </c>
      <c r="J49" s="9">
        <v>0.98500368694913276</v>
      </c>
      <c r="K49" s="9">
        <v>1.1765026379599908</v>
      </c>
    </row>
    <row r="50" spans="1:11">
      <c r="A50" s="1">
        <v>44</v>
      </c>
      <c r="B50" s="9">
        <v>1.0129096825095971</v>
      </c>
      <c r="C50" s="9">
        <v>1.2957637583948163</v>
      </c>
      <c r="D50" s="9">
        <v>0.9996527465324957</v>
      </c>
      <c r="E50" s="9">
        <v>1.2658805993645914</v>
      </c>
      <c r="F50" s="9">
        <v>1.0261993129401568</v>
      </c>
      <c r="G50" s="9">
        <v>1.2507921297888072</v>
      </c>
      <c r="H50" s="9">
        <v>1.0289595313906286</v>
      </c>
      <c r="I50" s="9">
        <v>1.2270202619692798</v>
      </c>
      <c r="J50" s="9">
        <v>1.040073773036434</v>
      </c>
      <c r="K50" s="9">
        <v>1.2087786369265938</v>
      </c>
    </row>
    <row r="51" spans="1:11">
      <c r="A51" s="1">
        <v>45</v>
      </c>
      <c r="B51" s="9">
        <v>1.0721712195070841</v>
      </c>
      <c r="C51" s="9">
        <v>1.3560831732044993</v>
      </c>
      <c r="D51" s="9">
        <v>1.0521307306989867</v>
      </c>
      <c r="E51" s="9">
        <v>1.3234118400041419</v>
      </c>
      <c r="F51" s="9">
        <v>1.0781127874765766</v>
      </c>
      <c r="G51" s="9">
        <v>1.301412374494513</v>
      </c>
      <c r="H51" s="9">
        <v>1.0839625253676772</v>
      </c>
      <c r="I51" s="9">
        <v>1.2744494841397525</v>
      </c>
      <c r="J51" s="9">
        <v>1.0962049958844444</v>
      </c>
      <c r="K51" s="9">
        <v>1.2460665943133435</v>
      </c>
    </row>
    <row r="52" spans="1:11">
      <c r="A52" s="1">
        <v>46</v>
      </c>
      <c r="B52" s="9">
        <v>1.1369261329395481</v>
      </c>
      <c r="C52" s="9">
        <v>1.4254462321835109</v>
      </c>
      <c r="D52" s="9">
        <v>1.1101050974775941</v>
      </c>
      <c r="E52" s="9">
        <v>1.3881670637523875</v>
      </c>
      <c r="F52" s="9">
        <v>1.1308613716599023</v>
      </c>
      <c r="G52" s="9">
        <v>1.3578753798020933</v>
      </c>
      <c r="H52" s="9">
        <v>1.1378884048145788</v>
      </c>
      <c r="I52" s="9">
        <v>1.3280107907522172</v>
      </c>
      <c r="J52" s="9">
        <v>1.1539612957579446</v>
      </c>
      <c r="K52" s="9">
        <v>1.2909388818287411</v>
      </c>
    </row>
    <row r="53" spans="1:11">
      <c r="A53" s="1">
        <v>47</v>
      </c>
      <c r="B53" s="9">
        <v>1.2051972963796833</v>
      </c>
      <c r="C53" s="9">
        <v>1.502517620053039</v>
      </c>
      <c r="D53" s="9">
        <v>1.1740211730452288</v>
      </c>
      <c r="E53" s="9">
        <v>1.4603703401788779</v>
      </c>
      <c r="F53" s="9">
        <v>1.1871182577914747</v>
      </c>
      <c r="G53" s="9">
        <v>1.4204942741519881</v>
      </c>
      <c r="H53" s="9">
        <v>1.1914745651311294</v>
      </c>
      <c r="I53" s="9">
        <v>1.3872359847018492</v>
      </c>
      <c r="J53" s="9">
        <v>1.2133727882047776</v>
      </c>
      <c r="K53" s="9">
        <v>1.343717817371554</v>
      </c>
    </row>
    <row r="54" spans="1:11">
      <c r="A54" s="1">
        <v>48</v>
      </c>
      <c r="B54" s="9">
        <v>1.2744157451593605</v>
      </c>
      <c r="C54" s="9">
        <v>1.5841624935154537</v>
      </c>
      <c r="D54" s="9">
        <v>1.2434065905938998</v>
      </c>
      <c r="E54" s="9">
        <v>1.5394299538423213</v>
      </c>
      <c r="F54" s="9">
        <v>1.2491305477506458</v>
      </c>
      <c r="G54" s="9">
        <v>1.4894179511940497</v>
      </c>
      <c r="H54" s="9">
        <v>1.2476160778298622</v>
      </c>
      <c r="I54" s="9">
        <v>1.4516578828445574</v>
      </c>
      <c r="J54" s="9">
        <v>1.2749776394032277</v>
      </c>
      <c r="K54" s="9">
        <v>1.4038615855774106</v>
      </c>
    </row>
    <row r="55" spans="1:11">
      <c r="A55" s="1">
        <v>49</v>
      </c>
      <c r="B55" s="9">
        <v>1.342964337302591</v>
      </c>
      <c r="C55" s="9">
        <v>1.6673370094592912</v>
      </c>
      <c r="D55" s="9">
        <v>1.3167545882932321</v>
      </c>
      <c r="E55" s="9">
        <v>1.6231084308366643</v>
      </c>
      <c r="F55" s="9">
        <v>1.3181438791801916</v>
      </c>
      <c r="G55" s="9">
        <v>1.5651147539627817</v>
      </c>
      <c r="H55" s="9">
        <v>1.3099659846812859</v>
      </c>
      <c r="I55" s="9">
        <v>1.520248479941235</v>
      </c>
      <c r="J55" s="9">
        <v>1.3395909245175224</v>
      </c>
      <c r="K55" s="9">
        <v>1.4703852144080898</v>
      </c>
    </row>
    <row r="56" spans="1:11">
      <c r="A56" s="1">
        <v>50</v>
      </c>
      <c r="B56" s="9">
        <v>1.4107998121379173</v>
      </c>
      <c r="C56" s="9">
        <v>1.7503713491137991</v>
      </c>
      <c r="D56" s="9">
        <v>1.3919343142639036</v>
      </c>
      <c r="E56" s="9">
        <v>1.7081684051804955</v>
      </c>
      <c r="F56" s="9">
        <v>1.3936887237557907</v>
      </c>
      <c r="G56" s="9">
        <v>1.6474050560205378</v>
      </c>
      <c r="H56" s="9">
        <v>1.3805960081724291</v>
      </c>
      <c r="I56" s="9">
        <v>1.5930602357442742</v>
      </c>
      <c r="J56" s="9">
        <v>1.408178949487721</v>
      </c>
      <c r="K56" s="9">
        <v>1.5419941087676914</v>
      </c>
    </row>
    <row r="57" spans="1:11">
      <c r="A57" s="1">
        <v>51</v>
      </c>
      <c r="B57" s="9">
        <v>1.4785008966022157</v>
      </c>
      <c r="C57" s="9">
        <v>1.8336703684936604</v>
      </c>
      <c r="D57" s="9">
        <v>1.4671628415369322</v>
      </c>
      <c r="E57" s="9">
        <v>1.7921354364248039</v>
      </c>
      <c r="F57" s="9">
        <v>1.4735684606254451</v>
      </c>
      <c r="G57" s="9">
        <v>1.7336761957766595</v>
      </c>
      <c r="H57" s="9">
        <v>1.458364269716163</v>
      </c>
      <c r="I57" s="9">
        <v>1.6710377468004645</v>
      </c>
      <c r="J57" s="9">
        <v>1.4819986404119867</v>
      </c>
      <c r="K57" s="9">
        <v>1.6174507504841358</v>
      </c>
    </row>
    <row r="58" spans="1:11">
      <c r="A58" s="1">
        <v>52</v>
      </c>
      <c r="B58" s="9">
        <v>1.5463170870084129</v>
      </c>
      <c r="C58" s="9">
        <v>1.9180449688853423</v>
      </c>
      <c r="D58" s="9">
        <v>1.5412583103696751</v>
      </c>
      <c r="E58" s="9">
        <v>1.8740210260211898</v>
      </c>
      <c r="F58" s="9">
        <v>1.5548928616458428</v>
      </c>
      <c r="G58" s="9">
        <v>1.8198275063951082</v>
      </c>
      <c r="H58" s="9">
        <v>1.5412836040024851</v>
      </c>
      <c r="I58" s="9">
        <v>1.7560693581973832</v>
      </c>
      <c r="J58" s="9">
        <v>1.5610273683738054</v>
      </c>
      <c r="K58" s="9">
        <v>1.6961352516408224</v>
      </c>
    </row>
    <row r="59" spans="1:11">
      <c r="A59" s="1">
        <v>53</v>
      </c>
      <c r="B59" s="9">
        <v>1.6151574524237493</v>
      </c>
      <c r="C59" s="9">
        <v>2.0031375665989262</v>
      </c>
      <c r="D59" s="9">
        <v>1.6136142491278318</v>
      </c>
      <c r="E59" s="9">
        <v>1.9541435023415159</v>
      </c>
      <c r="F59" s="9">
        <v>1.6357338448090046</v>
      </c>
      <c r="G59" s="9">
        <v>1.902750478644935</v>
      </c>
      <c r="H59" s="9">
        <v>1.6281249784848379</v>
      </c>
      <c r="I59" s="9">
        <v>1.8471282194973679</v>
      </c>
      <c r="J59" s="9">
        <v>1.6444667970632463</v>
      </c>
      <c r="K59" s="9">
        <v>1.7792905902512857</v>
      </c>
    </row>
    <row r="60" spans="1:11">
      <c r="A60" s="1">
        <v>54</v>
      </c>
      <c r="B60" s="9">
        <v>1.6857301515720848</v>
      </c>
      <c r="C60" s="9">
        <v>2.0877689047766825</v>
      </c>
      <c r="D60" s="9">
        <v>1.6840959682272649</v>
      </c>
      <c r="E60" s="9">
        <v>2.033932626288308</v>
      </c>
      <c r="F60" s="9">
        <v>1.7151435546698157</v>
      </c>
      <c r="G60" s="9">
        <v>1.9804324369406838</v>
      </c>
      <c r="H60" s="9">
        <v>1.7177721445106118</v>
      </c>
      <c r="I60" s="9">
        <v>1.9396534140537098</v>
      </c>
      <c r="J60" s="9">
        <v>1.7308256947386338</v>
      </c>
      <c r="K60" s="9">
        <v>1.8672453251804675</v>
      </c>
    </row>
    <row r="61" spans="1:11">
      <c r="A61" s="1">
        <v>55</v>
      </c>
      <c r="B61" s="9">
        <v>1.7580157528922198</v>
      </c>
      <c r="C61" s="9">
        <v>2.1694169377077412</v>
      </c>
      <c r="D61" s="9">
        <v>1.7547354416525476</v>
      </c>
      <c r="E61" s="9">
        <v>2.1141979162771554</v>
      </c>
      <c r="F61" s="9">
        <v>1.7920688757993541</v>
      </c>
      <c r="G61" s="9">
        <v>2.0536741932465992</v>
      </c>
      <c r="H61" s="9">
        <v>1.8078454645120847</v>
      </c>
      <c r="I61" s="9">
        <v>2.0280914937121031</v>
      </c>
      <c r="J61" s="9">
        <v>1.8182149213996499</v>
      </c>
      <c r="K61" s="9">
        <v>1.9578857574443738</v>
      </c>
    </row>
    <row r="62" spans="1:11">
      <c r="A62" s="1">
        <v>56</v>
      </c>
      <c r="B62" s="9">
        <v>1.8323277209011857</v>
      </c>
      <c r="C62" s="9">
        <v>2.2452322180463926</v>
      </c>
      <c r="D62" s="9">
        <v>1.8287186359219234</v>
      </c>
      <c r="E62" s="9">
        <v>2.1947015095043945</v>
      </c>
      <c r="F62" s="9">
        <v>1.8666988107240501</v>
      </c>
      <c r="G62" s="9">
        <v>2.1258216984071208</v>
      </c>
      <c r="H62" s="9">
        <v>1.895520199713604</v>
      </c>
      <c r="I62" s="9">
        <v>2.1097588190507741</v>
      </c>
      <c r="J62" s="9">
        <v>1.9058178415472518</v>
      </c>
      <c r="K62" s="9">
        <v>2.0481494804700162</v>
      </c>
    </row>
    <row r="63" spans="1:11">
      <c r="A63" s="1">
        <v>57</v>
      </c>
      <c r="B63" s="9">
        <v>1.9088405511358557</v>
      </c>
      <c r="C63" s="9">
        <v>2.3141089862079065</v>
      </c>
      <c r="D63" s="9">
        <v>1.9083051002273836</v>
      </c>
      <c r="E63" s="9">
        <v>2.2738842525297542</v>
      </c>
      <c r="F63" s="9">
        <v>1.9410471510410872</v>
      </c>
      <c r="G63" s="9">
        <v>2.2008021651260163</v>
      </c>
      <c r="H63" s="9">
        <v>1.979292918171182</v>
      </c>
      <c r="I63" s="9">
        <v>2.1862104565399756</v>
      </c>
      <c r="J63" s="9">
        <v>1.9935732901439638</v>
      </c>
      <c r="K63" s="9">
        <v>2.1349371853054322</v>
      </c>
    </row>
    <row r="64" spans="1:11">
      <c r="A64" s="1">
        <v>58</v>
      </c>
      <c r="B64" s="9">
        <v>1.987942475993981</v>
      </c>
      <c r="C64" s="9">
        <v>2.3773483979531709</v>
      </c>
      <c r="D64" s="9">
        <v>1.993800148933178</v>
      </c>
      <c r="E64" s="9">
        <v>2.3506477461886433</v>
      </c>
      <c r="F64" s="9">
        <v>2.0187714977530371</v>
      </c>
      <c r="G64" s="9">
        <v>2.2807909750782396</v>
      </c>
      <c r="H64" s="9">
        <v>2.0601605320903169</v>
      </c>
      <c r="I64" s="9">
        <v>2.2627711267184738</v>
      </c>
      <c r="J64" s="9">
        <v>2.0816276775509137</v>
      </c>
      <c r="K64" s="9">
        <v>2.2170724425794015</v>
      </c>
    </row>
    <row r="65" spans="1:11">
      <c r="A65" s="1">
        <v>59</v>
      </c>
      <c r="B65" s="9">
        <v>2.0688517654051375</v>
      </c>
      <c r="C65" s="9">
        <v>2.4365534471467458</v>
      </c>
      <c r="D65" s="9">
        <v>2.0833303537106582</v>
      </c>
      <c r="E65" s="9">
        <v>2.4251999065565135</v>
      </c>
      <c r="F65" s="9">
        <v>2.1026639167557866</v>
      </c>
      <c r="G65" s="9">
        <v>2.3636171978079248</v>
      </c>
      <c r="H65" s="9">
        <v>2.1423238956107902</v>
      </c>
      <c r="I65" s="9">
        <v>2.3452460897018748</v>
      </c>
      <c r="J65" s="9">
        <v>2.1703404894718932</v>
      </c>
      <c r="K65" s="9">
        <v>2.2971569198125175</v>
      </c>
    </row>
    <row r="66" spans="1:11">
      <c r="A66" s="1">
        <v>60</v>
      </c>
      <c r="B66" s="9">
        <v>2.1488902315151117</v>
      </c>
      <c r="C66" s="9">
        <v>2.4912627649956858</v>
      </c>
      <c r="D66" s="9">
        <v>2.1749705774964183</v>
      </c>
      <c r="E66" s="9">
        <v>2.4991114907091752</v>
      </c>
      <c r="F66" s="9">
        <v>2.1938412214627867</v>
      </c>
      <c r="G66" s="9">
        <v>2.4451416467525937</v>
      </c>
      <c r="H66" s="9">
        <v>2.2310565687409576</v>
      </c>
      <c r="I66" s="9">
        <v>2.4356180005954919</v>
      </c>
      <c r="J66" s="9">
        <v>2.2620813071557593</v>
      </c>
      <c r="K66" s="9">
        <v>2.3801864888081119</v>
      </c>
    </row>
    <row r="67" spans="1:11">
      <c r="A67" s="1">
        <v>61</v>
      </c>
      <c r="B67" s="9">
        <v>2.224572476262018</v>
      </c>
      <c r="C67" s="9">
        <v>2.5391621645739804</v>
      </c>
      <c r="D67" s="9">
        <v>2.2670261024519647</v>
      </c>
      <c r="E67" s="9">
        <v>2.5738759488851786</v>
      </c>
      <c r="F67" s="9">
        <v>2.2933080583595848</v>
      </c>
      <c r="G67" s="9">
        <v>2.5230519428773079</v>
      </c>
      <c r="H67" s="9">
        <v>2.3307335308219206</v>
      </c>
      <c r="I67" s="9">
        <v>2.531269276255641</v>
      </c>
      <c r="J67" s="9">
        <v>2.360909250899625</v>
      </c>
      <c r="K67" s="9">
        <v>2.469758779805868</v>
      </c>
    </row>
    <row r="68" spans="1:11">
      <c r="A68" s="1">
        <v>62</v>
      </c>
      <c r="B68" s="9">
        <v>2.2919316295211849</v>
      </c>
      <c r="C68" s="9">
        <v>2.5773050953292498</v>
      </c>
      <c r="D68" s="9">
        <v>2.3575017222493395</v>
      </c>
      <c r="E68" s="9">
        <v>2.6498006649609587</v>
      </c>
      <c r="F68" s="9">
        <v>2.4022031981506262</v>
      </c>
      <c r="G68" s="9">
        <v>2.5990012833011069</v>
      </c>
      <c r="H68" s="9">
        <v>2.4433911430438813</v>
      </c>
      <c r="I68" s="9">
        <v>2.6282124448613113</v>
      </c>
      <c r="J68" s="9">
        <v>2.4699405152880929</v>
      </c>
      <c r="K68" s="9">
        <v>2.5668281102699662</v>
      </c>
    </row>
    <row r="69" spans="1:11">
      <c r="A69" s="1">
        <v>63</v>
      </c>
      <c r="B69" s="9">
        <v>2.3483985435124684</v>
      </c>
      <c r="C69" s="9">
        <v>2.6036150565025959</v>
      </c>
      <c r="D69" s="9">
        <v>2.444318952799533</v>
      </c>
      <c r="E69" s="9">
        <v>2.7260715716075574</v>
      </c>
      <c r="F69" s="9">
        <v>2.5213427047339532</v>
      </c>
      <c r="G69" s="9">
        <v>2.6754378724982009</v>
      </c>
      <c r="H69" s="9">
        <v>2.5688917648044414</v>
      </c>
      <c r="I69" s="9">
        <v>2.7258206893258778</v>
      </c>
      <c r="J69" s="9">
        <v>2.590777548508123</v>
      </c>
      <c r="K69" s="9">
        <v>2.6696124808863995</v>
      </c>
    </row>
    <row r="70" spans="1:11">
      <c r="A70" s="1">
        <v>64</v>
      </c>
      <c r="B70" s="9">
        <v>2.3933328408298808</v>
      </c>
      <c r="C70" s="9">
        <v>2.6173625088347232</v>
      </c>
      <c r="D70" s="9">
        <v>2.52630858868064</v>
      </c>
      <c r="E70" s="9">
        <v>2.8022123676696769</v>
      </c>
      <c r="F70" s="9">
        <v>2.6507541300457795</v>
      </c>
      <c r="G70" s="9">
        <v>2.7526346553724146</v>
      </c>
      <c r="H70" s="9">
        <v>2.7066454023127995</v>
      </c>
      <c r="I70" s="9">
        <v>2.8255605937623316</v>
      </c>
      <c r="J70" s="9">
        <v>2.723024116198494</v>
      </c>
      <c r="K70" s="9">
        <v>2.7766897936934631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/>
  <dimension ref="A1:K38"/>
  <sheetViews>
    <sheetView workbookViewId="0">
      <selection activeCell="A2" sqref="A2"/>
    </sheetView>
  </sheetViews>
  <sheetFormatPr defaultRowHeight="15"/>
  <sheetData>
    <row r="1" spans="1:11">
      <c r="A1" s="6" t="s">
        <v>176</v>
      </c>
    </row>
    <row r="4" spans="1:11" ht="30">
      <c r="A4" s="14" t="s">
        <v>5</v>
      </c>
      <c r="B4" s="16" t="s">
        <v>27</v>
      </c>
      <c r="C4" s="16" t="s">
        <v>28</v>
      </c>
      <c r="D4" s="16" t="s">
        <v>29</v>
      </c>
      <c r="E4" s="16" t="s">
        <v>30</v>
      </c>
      <c r="F4" s="16" t="s">
        <v>31</v>
      </c>
      <c r="G4" s="16" t="s">
        <v>32</v>
      </c>
      <c r="H4" s="16" t="s">
        <v>33</v>
      </c>
      <c r="I4" s="16" t="s">
        <v>34</v>
      </c>
      <c r="J4" s="16" t="s">
        <v>35</v>
      </c>
      <c r="K4" s="16" t="s">
        <v>36</v>
      </c>
    </row>
    <row r="5" spans="1:11">
      <c r="A5" s="17">
        <v>65</v>
      </c>
      <c r="B5" s="15">
        <v>0.68420607363361707</v>
      </c>
      <c r="C5" s="15">
        <v>0.65462560022542704</v>
      </c>
      <c r="D5" s="15">
        <v>0.71266056855588622</v>
      </c>
      <c r="E5" s="15">
        <v>0.66687269436490071</v>
      </c>
      <c r="F5" s="15">
        <v>0.69304621543837797</v>
      </c>
      <c r="G5" s="15">
        <v>0.65595676553888616</v>
      </c>
      <c r="H5" s="15">
        <v>0.68807081249618096</v>
      </c>
      <c r="I5" s="15">
        <v>0.67041669461514675</v>
      </c>
      <c r="J5" s="15">
        <v>0.68553722494320846</v>
      </c>
      <c r="K5" s="15">
        <v>0.67278752008568687</v>
      </c>
    </row>
    <row r="6" spans="1:11">
      <c r="A6" s="17">
        <v>66</v>
      </c>
      <c r="B6" s="15">
        <v>0.70059968606888756</v>
      </c>
      <c r="C6" s="15">
        <v>0.67108173348120692</v>
      </c>
      <c r="D6" s="15">
        <v>0.72135183685656867</v>
      </c>
      <c r="E6" s="15">
        <v>0.67872549095703905</v>
      </c>
      <c r="F6" s="15">
        <v>0.71174645741139297</v>
      </c>
      <c r="G6" s="15">
        <v>0.67728413363992523</v>
      </c>
      <c r="H6" s="15">
        <v>0.70806486616818376</v>
      </c>
      <c r="I6" s="15">
        <v>0.68565510795142204</v>
      </c>
      <c r="J6" s="15">
        <v>0.7066148598504205</v>
      </c>
      <c r="K6" s="15">
        <v>0.68843505874807842</v>
      </c>
    </row>
    <row r="7" spans="1:11">
      <c r="A7" s="17">
        <v>67</v>
      </c>
      <c r="B7" s="15">
        <v>0.72256145012265116</v>
      </c>
      <c r="C7" s="15">
        <v>0.69101750194667177</v>
      </c>
      <c r="D7" s="15">
        <v>0.7359838652713262</v>
      </c>
      <c r="E7" s="15">
        <v>0.69519039310530817</v>
      </c>
      <c r="F7" s="15">
        <v>0.73307764335741732</v>
      </c>
      <c r="G7" s="15">
        <v>0.70007666463456319</v>
      </c>
      <c r="H7" s="15">
        <v>0.7302673176955865</v>
      </c>
      <c r="I7" s="15">
        <v>0.70455368612185409</v>
      </c>
      <c r="J7" s="15">
        <v>0.73070629807356324</v>
      </c>
      <c r="K7" s="15">
        <v>0.70744241392298413</v>
      </c>
    </row>
    <row r="8" spans="1:11">
      <c r="A8" s="17">
        <v>68</v>
      </c>
      <c r="B8" s="15">
        <v>0.74997748311009027</v>
      </c>
      <c r="C8" s="15">
        <v>0.71425522584318224</v>
      </c>
      <c r="D8" s="15">
        <v>0.75662194948504158</v>
      </c>
      <c r="E8" s="15">
        <v>0.71621077443997638</v>
      </c>
      <c r="F8" s="15">
        <v>0.75705109360806788</v>
      </c>
      <c r="G8" s="15">
        <v>0.72435045956197619</v>
      </c>
      <c r="H8" s="15">
        <v>0.75464261375083064</v>
      </c>
      <c r="I8" s="15">
        <v>0.72683091939735567</v>
      </c>
      <c r="J8" s="15">
        <v>0.75755328743217842</v>
      </c>
      <c r="K8" s="15">
        <v>0.72980143927091856</v>
      </c>
    </row>
    <row r="9" spans="1:11">
      <c r="A9" s="17">
        <v>69</v>
      </c>
      <c r="B9" s="15">
        <v>0.78240101889382518</v>
      </c>
      <c r="C9" s="15">
        <v>0.74042320075024781</v>
      </c>
      <c r="D9" s="15">
        <v>0.7833589166932039</v>
      </c>
      <c r="E9" s="15">
        <v>0.7414712605883107</v>
      </c>
      <c r="F9" s="15">
        <v>0.7838910987113602</v>
      </c>
      <c r="G9" s="15">
        <v>0.75011593536578713</v>
      </c>
      <c r="H9" s="15">
        <v>0.78132834437348542</v>
      </c>
      <c r="I9" s="15">
        <v>0.75206705775205263</v>
      </c>
      <c r="J9" s="15">
        <v>0.78681144475874287</v>
      </c>
      <c r="K9" s="15">
        <v>0.75524747147557159</v>
      </c>
    </row>
    <row r="10" spans="1:11">
      <c r="A10" s="17">
        <v>70</v>
      </c>
      <c r="B10" s="15">
        <v>0.81909693561910368</v>
      </c>
      <c r="C10" s="15">
        <v>0.76909994182189068</v>
      </c>
      <c r="D10" s="15">
        <v>0.81597157847447865</v>
      </c>
      <c r="E10" s="15">
        <v>0.77031742915272494</v>
      </c>
      <c r="F10" s="15">
        <v>0.81401874975781208</v>
      </c>
      <c r="G10" s="15">
        <v>0.77742533652286139</v>
      </c>
      <c r="H10" s="15">
        <v>0.81077484626108043</v>
      </c>
      <c r="I10" s="15">
        <v>0.77988874220303084</v>
      </c>
      <c r="J10" s="15">
        <v>0.81812901123972026</v>
      </c>
      <c r="K10" s="15">
        <v>0.78330291234414395</v>
      </c>
    </row>
    <row r="11" spans="1:11">
      <c r="A11" s="17">
        <v>71</v>
      </c>
      <c r="B11" s="15">
        <v>0.85913709496683976</v>
      </c>
      <c r="C11" s="15">
        <v>0.79987787056262394</v>
      </c>
      <c r="D11" s="15">
        <v>0.85358025957069583</v>
      </c>
      <c r="E11" s="15">
        <v>0.8018182655341588</v>
      </c>
      <c r="F11" s="15">
        <v>0.84768737123060356</v>
      </c>
      <c r="G11" s="15">
        <v>0.80626872813832318</v>
      </c>
      <c r="H11" s="15">
        <v>0.84337274550543906</v>
      </c>
      <c r="I11" s="15">
        <v>0.80994957742582629</v>
      </c>
      <c r="J11" s="15">
        <v>0.85117964625509035</v>
      </c>
      <c r="K11" s="15">
        <v>0.81322808722229367</v>
      </c>
    </row>
    <row r="12" spans="1:11">
      <c r="A12" s="17">
        <v>72</v>
      </c>
      <c r="B12" s="15">
        <v>0.90156751606755836</v>
      </c>
      <c r="C12" s="15">
        <v>0.83233809939583669</v>
      </c>
      <c r="D12" s="15">
        <v>0.89466686561088193</v>
      </c>
      <c r="E12" s="15">
        <v>0.83505741818157531</v>
      </c>
      <c r="F12" s="15">
        <v>0.8848684004336812</v>
      </c>
      <c r="G12" s="15">
        <v>0.83647879460767127</v>
      </c>
      <c r="H12" s="15">
        <v>0.87915797038390397</v>
      </c>
      <c r="I12" s="15">
        <v>0.84184839814109835</v>
      </c>
      <c r="J12" s="15">
        <v>0.88576408714715282</v>
      </c>
      <c r="K12" s="15">
        <v>0.84426561870816952</v>
      </c>
    </row>
    <row r="13" spans="1:11">
      <c r="A13" s="17">
        <v>73</v>
      </c>
      <c r="B13" s="15">
        <v>0.94537408976380266</v>
      </c>
      <c r="C13" s="15">
        <v>0.86614426695028646</v>
      </c>
      <c r="D13" s="15">
        <v>0.93755891556010562</v>
      </c>
      <c r="E13" s="15">
        <v>0.86924966522346836</v>
      </c>
      <c r="F13" s="15">
        <v>0.92512732791601093</v>
      </c>
      <c r="G13" s="15">
        <v>0.86777824783590529</v>
      </c>
      <c r="H13" s="15">
        <v>0.91766603465305019</v>
      </c>
      <c r="I13" s="15">
        <v>0.87502504182390917</v>
      </c>
      <c r="J13" s="15">
        <v>0.92176090275849087</v>
      </c>
      <c r="K13" s="15">
        <v>0.87581375342528744</v>
      </c>
    </row>
    <row r="14" spans="1:11">
      <c r="A14" s="17">
        <v>74</v>
      </c>
      <c r="B14" s="15">
        <v>0.98959565072837463</v>
      </c>
      <c r="C14" s="15">
        <v>0.90103777931255991</v>
      </c>
      <c r="D14" s="15">
        <v>0.9809147395490313</v>
      </c>
      <c r="E14" s="15">
        <v>0.90381523829039534</v>
      </c>
      <c r="F14" s="15">
        <v>0.96770018042410577</v>
      </c>
      <c r="G14" s="15">
        <v>0.89984949137844217</v>
      </c>
      <c r="H14" s="15">
        <v>0.95804325186085881</v>
      </c>
      <c r="I14" s="15">
        <v>0.90879913163858483</v>
      </c>
      <c r="J14" s="15">
        <v>0.95908758598249377</v>
      </c>
      <c r="K14" s="15">
        <v>0.90759003920843895</v>
      </c>
    </row>
    <row r="15" spans="1:11">
      <c r="A15" s="17">
        <v>75</v>
      </c>
      <c r="B15" s="15">
        <v>1.0335290674559463</v>
      </c>
      <c r="C15" s="15">
        <v>0.93671621289156293</v>
      </c>
      <c r="D15" s="15">
        <v>1.0239040668911479</v>
      </c>
      <c r="E15" s="15">
        <v>0.93845318811649092</v>
      </c>
      <c r="F15" s="15">
        <v>1.0116360128003428</v>
      </c>
      <c r="G15" s="15">
        <v>0.93266855532231951</v>
      </c>
      <c r="H15" s="15">
        <v>0.99926450351941754</v>
      </c>
      <c r="I15" s="15">
        <v>0.94258485115465562</v>
      </c>
      <c r="J15" s="15">
        <v>0.99761804352498074</v>
      </c>
      <c r="K15" s="15">
        <v>0.93971156106342724</v>
      </c>
    </row>
    <row r="16" spans="1:11">
      <c r="A16" s="17">
        <v>76</v>
      </c>
      <c r="B16" s="15">
        <v>1.0766572382730817</v>
      </c>
      <c r="C16" s="15">
        <v>0.97300361688731229</v>
      </c>
      <c r="D16" s="15">
        <v>1.0661937463221169</v>
      </c>
      <c r="E16" s="15">
        <v>0.97306719594629454</v>
      </c>
      <c r="F16" s="15">
        <v>1.0558417029214473</v>
      </c>
      <c r="G16" s="15">
        <v>0.96630955342664437</v>
      </c>
      <c r="H16" s="15">
        <v>1.040488405335966</v>
      </c>
      <c r="I16" s="15">
        <v>0.97625358440982335</v>
      </c>
      <c r="J16" s="15">
        <v>1.0372074773044624</v>
      </c>
      <c r="K16" s="15">
        <v>0.97248142534313997</v>
      </c>
    </row>
    <row r="17" spans="1:11">
      <c r="A17" s="17">
        <v>77</v>
      </c>
      <c r="B17" s="15">
        <v>1.1186468556968914</v>
      </c>
      <c r="C17" s="15">
        <v>1.0096116508473276</v>
      </c>
      <c r="D17" s="15">
        <v>1.1076826712002152</v>
      </c>
      <c r="E17" s="15">
        <v>1.0076710431407951</v>
      </c>
      <c r="F17" s="15">
        <v>1.0994386357523296</v>
      </c>
      <c r="G17" s="15">
        <v>1.0008144588206969</v>
      </c>
      <c r="H17" s="15">
        <v>1.0812699353123365</v>
      </c>
      <c r="I17" s="15">
        <v>1.0101332773506133</v>
      </c>
      <c r="J17" s="15">
        <v>1.077710662940488</v>
      </c>
      <c r="K17" s="15">
        <v>1.0062916910363808</v>
      </c>
    </row>
    <row r="18" spans="1:11">
      <c r="A18" s="17">
        <v>78</v>
      </c>
      <c r="B18" s="15">
        <v>1.159322419623031</v>
      </c>
      <c r="C18" s="15">
        <v>1.0462693516616071</v>
      </c>
      <c r="D18" s="15">
        <v>1.1484668639719771</v>
      </c>
      <c r="E18" s="15">
        <v>1.0422802928550292</v>
      </c>
      <c r="F18" s="15">
        <v>1.1419347405046525</v>
      </c>
      <c r="G18" s="15">
        <v>1.0363445557101711</v>
      </c>
      <c r="H18" s="15">
        <v>1.1216848584478349</v>
      </c>
      <c r="I18" s="15">
        <v>1.044732152959079</v>
      </c>
      <c r="J18" s="15">
        <v>1.1189181397085337</v>
      </c>
      <c r="K18" s="15">
        <v>1.0415382621779183</v>
      </c>
    </row>
    <row r="19" spans="1:11">
      <c r="A19" s="17">
        <v>79</v>
      </c>
      <c r="B19" s="15">
        <v>1.1988447993784572</v>
      </c>
      <c r="C19" s="15">
        <v>1.0828691295892672</v>
      </c>
      <c r="D19" s="15">
        <v>1.1886944368102599</v>
      </c>
      <c r="E19" s="15">
        <v>1.0770880969817549</v>
      </c>
      <c r="F19" s="15">
        <v>1.1832377630668804</v>
      </c>
      <c r="G19" s="15">
        <v>1.0730128114918291</v>
      </c>
      <c r="H19" s="15">
        <v>1.1622217901856287</v>
      </c>
      <c r="I19" s="15">
        <v>1.0805343437505348</v>
      </c>
      <c r="J19" s="15">
        <v>1.1606546106419269</v>
      </c>
      <c r="K19" s="15">
        <v>1.0784496440788596</v>
      </c>
    </row>
    <row r="20" spans="1:11">
      <c r="A20" s="17">
        <v>80</v>
      </c>
      <c r="B20" s="15">
        <v>1.2377210472720952</v>
      </c>
      <c r="C20" s="15">
        <v>1.1195586691317232</v>
      </c>
      <c r="D20" s="15">
        <v>1.2284630890169144</v>
      </c>
      <c r="E20" s="15">
        <v>1.1124416707061942</v>
      </c>
      <c r="F20" s="15">
        <v>1.223612971454535</v>
      </c>
      <c r="G20" s="15">
        <v>1.1110050433893732</v>
      </c>
      <c r="H20" s="15">
        <v>1.2034233559027161</v>
      </c>
      <c r="I20" s="15">
        <v>1.1176512389737614</v>
      </c>
      <c r="J20" s="15">
        <v>1.2028308454846861</v>
      </c>
      <c r="K20" s="15">
        <v>1.11706116962792</v>
      </c>
    </row>
    <row r="21" spans="1:11">
      <c r="A21" s="17">
        <v>81</v>
      </c>
      <c r="B21" s="15">
        <v>1.2764113422971743</v>
      </c>
      <c r="C21" s="15">
        <v>1.1564971260532118</v>
      </c>
      <c r="D21" s="15">
        <v>1.2677104195329065</v>
      </c>
      <c r="E21" s="15">
        <v>1.1485944806960959</v>
      </c>
      <c r="F21" s="15">
        <v>1.2635104410130684</v>
      </c>
      <c r="G21" s="15">
        <v>1.1505081779829185</v>
      </c>
      <c r="H21" s="15">
        <v>1.2457134511258185</v>
      </c>
      <c r="I21" s="15">
        <v>1.1558793456021943</v>
      </c>
      <c r="J21" s="15">
        <v>1.2453696024713832</v>
      </c>
      <c r="K21" s="15">
        <v>1.1571302345323662</v>
      </c>
    </row>
    <row r="22" spans="1:11">
      <c r="A22" s="17">
        <v>82</v>
      </c>
      <c r="B22" s="15">
        <v>1.3152399070987988</v>
      </c>
      <c r="C22" s="15">
        <v>1.1937087205121137</v>
      </c>
      <c r="D22" s="15">
        <v>1.3063374570105524</v>
      </c>
      <c r="E22" s="15">
        <v>1.1856693562339089</v>
      </c>
      <c r="F22" s="15">
        <v>1.3031969992494585</v>
      </c>
      <c r="G22" s="15">
        <v>1.1913693225212851</v>
      </c>
      <c r="H22" s="15">
        <v>1.2891592081175809</v>
      </c>
      <c r="I22" s="15">
        <v>1.1949043681584537</v>
      </c>
      <c r="J22" s="15">
        <v>1.2881487251273194</v>
      </c>
      <c r="K22" s="15">
        <v>1.1980864679277903</v>
      </c>
    </row>
    <row r="23" spans="1:11">
      <c r="A23" s="17">
        <v>83</v>
      </c>
      <c r="B23" s="15">
        <v>1.354527500879485</v>
      </c>
      <c r="C23" s="15">
        <v>1.2310418042576201</v>
      </c>
      <c r="D23" s="15">
        <v>1.3443805719421191</v>
      </c>
      <c r="E23" s="15">
        <v>1.223677851398101</v>
      </c>
      <c r="F23" s="15">
        <v>1.3428156844902361</v>
      </c>
      <c r="G23" s="15">
        <v>1.2331912706790464</v>
      </c>
      <c r="H23" s="15">
        <v>1.3334322697294043</v>
      </c>
      <c r="I23" s="15">
        <v>1.2344228808057343</v>
      </c>
      <c r="J23" s="15">
        <v>1.3310454339564182</v>
      </c>
      <c r="K23" s="15">
        <v>1.2392502770541554</v>
      </c>
    </row>
    <row r="24" spans="1:11">
      <c r="A24" s="17">
        <v>84</v>
      </c>
      <c r="B24" s="15">
        <v>1.3945290302744806</v>
      </c>
      <c r="C24" s="15">
        <v>1.268339777044132</v>
      </c>
      <c r="D24" s="15">
        <v>1.3822276906293671</v>
      </c>
      <c r="E24" s="15">
        <v>1.262651722704756</v>
      </c>
      <c r="F24" s="15">
        <v>1.382483925457572</v>
      </c>
      <c r="G24" s="15">
        <v>1.2755171943832231</v>
      </c>
      <c r="H24" s="15">
        <v>1.3780837234420775</v>
      </c>
      <c r="I24" s="15">
        <v>1.2743989452989666</v>
      </c>
      <c r="J24" s="15">
        <v>1.3739356100652995</v>
      </c>
      <c r="K24" s="15">
        <v>1.280068104166207</v>
      </c>
    </row>
    <row r="25" spans="1:11">
      <c r="A25" s="17">
        <v>85</v>
      </c>
      <c r="B25" s="15">
        <v>1.4353216224294263</v>
      </c>
      <c r="C25" s="15">
        <v>1.3055897208729812</v>
      </c>
      <c r="D25" s="15">
        <v>1.4204820810961343</v>
      </c>
      <c r="E25" s="15">
        <v>1.3025779119605425</v>
      </c>
      <c r="F25" s="15">
        <v>1.4224164952484459</v>
      </c>
      <c r="G25" s="15">
        <v>1.3179524869484804</v>
      </c>
      <c r="H25" s="15">
        <v>1.4227349172884221</v>
      </c>
      <c r="I25" s="15">
        <v>1.3149261749959156</v>
      </c>
      <c r="J25" s="15">
        <v>1.4167409312301755</v>
      </c>
      <c r="K25" s="15">
        <v>1.3202153937620302</v>
      </c>
    </row>
    <row r="26" spans="1:11">
      <c r="A26" s="17">
        <v>86</v>
      </c>
      <c r="B26" s="15">
        <v>1.4768719370533099</v>
      </c>
      <c r="C26" s="15">
        <v>1.342867150627616</v>
      </c>
      <c r="D26" s="15">
        <v>1.4596287945227504</v>
      </c>
      <c r="E26" s="15">
        <v>1.3432078708040909</v>
      </c>
      <c r="F26" s="15">
        <v>1.4628455317498181</v>
      </c>
      <c r="G26" s="15">
        <v>1.360139789836182</v>
      </c>
      <c r="H26" s="15">
        <v>1.4670741804944643</v>
      </c>
      <c r="I26" s="15">
        <v>1.3561028088314215</v>
      </c>
      <c r="J26" s="15">
        <v>1.4594198810021488</v>
      </c>
      <c r="K26" s="15">
        <v>1.3595910669135951</v>
      </c>
    </row>
    <row r="27" spans="1:11">
      <c r="A27" s="17">
        <v>87</v>
      </c>
      <c r="B27" s="15">
        <v>1.5190070801382678</v>
      </c>
      <c r="C27" s="15">
        <v>1.3800926661847168</v>
      </c>
      <c r="D27" s="15">
        <v>1.4998515977001257</v>
      </c>
      <c r="E27" s="15">
        <v>1.3839702245161298</v>
      </c>
      <c r="F27" s="15">
        <v>1.5039556864331811</v>
      </c>
      <c r="G27" s="15">
        <v>1.4017015007231133</v>
      </c>
      <c r="H27" s="15">
        <v>1.5107799349774957</v>
      </c>
      <c r="I27" s="15">
        <v>1.3977111536243769</v>
      </c>
      <c r="J27" s="15">
        <v>1.5018695665373343</v>
      </c>
      <c r="K27" s="15">
        <v>1.3981784553366288</v>
      </c>
    </row>
    <row r="28" spans="1:11">
      <c r="A28" s="17">
        <v>88</v>
      </c>
      <c r="B28" s="15">
        <v>1.5612885906560954</v>
      </c>
      <c r="C28" s="15">
        <v>1.416968641470074</v>
      </c>
      <c r="D28" s="15">
        <v>1.5409768733769615</v>
      </c>
      <c r="E28" s="15">
        <v>1.4239943970155204</v>
      </c>
      <c r="F28" s="15">
        <v>1.5456812429829614</v>
      </c>
      <c r="G28" s="15">
        <v>1.4421047783333278</v>
      </c>
      <c r="H28" s="15">
        <v>1.5534311387049125</v>
      </c>
      <c r="I28" s="15">
        <v>1.43910876392024</v>
      </c>
      <c r="J28" s="15">
        <v>1.5439412376541701</v>
      </c>
      <c r="K28" s="15">
        <v>1.4358189021801586</v>
      </c>
    </row>
    <row r="29" spans="1:11">
      <c r="A29" s="17">
        <v>89</v>
      </c>
      <c r="B29" s="15">
        <v>1.6030342066952052</v>
      </c>
      <c r="C29" s="15">
        <v>1.4526619516872923</v>
      </c>
      <c r="D29" s="15">
        <v>1.5824616317443689</v>
      </c>
      <c r="E29" s="15">
        <v>1.4622757120079575</v>
      </c>
      <c r="F29" s="15">
        <v>1.5876406745176004</v>
      </c>
      <c r="G29" s="15">
        <v>1.4805213519049212</v>
      </c>
      <c r="H29" s="15">
        <v>1.5945497312095906</v>
      </c>
      <c r="I29" s="15">
        <v>1.4792612720345235</v>
      </c>
      <c r="J29" s="15">
        <v>1.5854696882762607</v>
      </c>
      <c r="K29" s="15">
        <v>1.4719557960705096</v>
      </c>
    </row>
    <row r="30" spans="1:11">
      <c r="A30" s="17">
        <v>90</v>
      </c>
      <c r="B30" s="15">
        <v>1.6432733637451935</v>
      </c>
      <c r="C30" s="15">
        <v>1.4858043523621824</v>
      </c>
      <c r="D30" s="15">
        <v>1.6234871630303376</v>
      </c>
      <c r="E30" s="15">
        <v>1.4974557182940293</v>
      </c>
      <c r="F30" s="15">
        <v>1.6291463681790099</v>
      </c>
      <c r="G30" s="15">
        <v>1.5157929286619574</v>
      </c>
      <c r="H30" s="15">
        <v>1.6336636385458956</v>
      </c>
      <c r="I30" s="15">
        <v>1.5168480412939591</v>
      </c>
      <c r="J30" s="15">
        <v>1.6262643001323696</v>
      </c>
      <c r="K30" s="15">
        <v>1.5054139108302598</v>
      </c>
    </row>
    <row r="31" spans="1:11">
      <c r="A31" s="17">
        <v>91</v>
      </c>
      <c r="B31" s="15">
        <v>1.6807618943186151</v>
      </c>
      <c r="C31" s="15">
        <v>1.5145343771072648</v>
      </c>
      <c r="D31" s="15">
        <v>1.6630168562139362</v>
      </c>
      <c r="E31" s="15">
        <v>1.5276365507045242</v>
      </c>
      <c r="F31" s="15">
        <v>1.6693089104423691</v>
      </c>
      <c r="G31" s="15">
        <v>1.5463233628350561</v>
      </c>
      <c r="H31" s="15">
        <v>1.6701212082458798</v>
      </c>
      <c r="I31" s="15">
        <v>1.5502114946077272</v>
      </c>
      <c r="J31" s="15">
        <v>1.6660178655295186</v>
      </c>
      <c r="K31" s="15">
        <v>1.5345336406019019</v>
      </c>
    </row>
    <row r="32" spans="1:11">
      <c r="A32" s="17">
        <v>92</v>
      </c>
      <c r="B32" s="15">
        <v>1.7141975063504042</v>
      </c>
      <c r="C32" s="15">
        <v>1.5365596166146165</v>
      </c>
      <c r="D32" s="15">
        <v>1.6999164205521036</v>
      </c>
      <c r="E32" s="15">
        <v>1.5504298524058688</v>
      </c>
      <c r="F32" s="15">
        <v>1.7072255549238893</v>
      </c>
      <c r="G32" s="15">
        <v>1.5701543456924782</v>
      </c>
      <c r="H32" s="15">
        <v>1.7030825569678574</v>
      </c>
      <c r="I32" s="15">
        <v>1.5774386722747529</v>
      </c>
      <c r="J32" s="15">
        <v>1.7042107003094971</v>
      </c>
      <c r="K32" s="15">
        <v>1.5573969836468571</v>
      </c>
    </row>
    <row r="33" spans="1:11">
      <c r="A33" s="17">
        <v>93</v>
      </c>
      <c r="B33" s="15">
        <v>1.7424396271409475</v>
      </c>
      <c r="C33" s="15">
        <v>1.5493583146625474</v>
      </c>
      <c r="D33" s="15">
        <v>1.7331374656398482</v>
      </c>
      <c r="E33" s="15">
        <v>1.5632703763830382</v>
      </c>
      <c r="F33" s="15">
        <v>1.7420504972797208</v>
      </c>
      <c r="G33" s="15">
        <v>1.5850708158041775</v>
      </c>
      <c r="H33" s="15">
        <v>1.7315916103939073</v>
      </c>
      <c r="I33" s="15">
        <v>1.5964294918661719</v>
      </c>
      <c r="J33" s="15">
        <v>1.740161351809927</v>
      </c>
      <c r="K33" s="15">
        <v>1.5720060555656949</v>
      </c>
    </row>
    <row r="34" spans="1:11">
      <c r="A34" s="17">
        <v>94</v>
      </c>
      <c r="B34" s="15">
        <v>1.7645999774228647</v>
      </c>
      <c r="C34" s="15">
        <v>1.5503837772693245</v>
      </c>
      <c r="D34" s="15">
        <v>1.7617579511206927</v>
      </c>
      <c r="E34" s="15">
        <v>1.5636735238662625</v>
      </c>
      <c r="F34" s="15">
        <v>1.7730279673353566</v>
      </c>
      <c r="G34" s="15">
        <v>1.5888301104438032</v>
      </c>
      <c r="H34" s="15">
        <v>1.7547163921900195</v>
      </c>
      <c r="I34" s="15">
        <v>1.6050522400201048</v>
      </c>
      <c r="J34" s="15">
        <v>1.773145184569497</v>
      </c>
      <c r="K34" s="15">
        <v>1.5764673103915749</v>
      </c>
    </row>
    <row r="35" spans="1:11">
      <c r="A35" s="17">
        <v>95</v>
      </c>
      <c r="B35" s="15">
        <v>1.7800717207911514</v>
      </c>
      <c r="C35" s="15">
        <v>1.537329760780962</v>
      </c>
      <c r="D35" s="15">
        <v>1.7850237024477229</v>
      </c>
      <c r="E35" s="15">
        <v>1.5494686934374189</v>
      </c>
      <c r="F35" s="15">
        <v>1.7995470533020299</v>
      </c>
      <c r="G35" s="15">
        <v>1.5794157433553606</v>
      </c>
      <c r="H35" s="15">
        <v>1.7716591437919507</v>
      </c>
      <c r="I35" s="15">
        <v>1.6014009394085338</v>
      </c>
      <c r="J35" s="15">
        <v>1.8025295942777475</v>
      </c>
      <c r="K35" s="15">
        <v>1.5691384108784097</v>
      </c>
    </row>
    <row r="36" spans="1:11">
      <c r="A36" s="17">
        <v>96</v>
      </c>
      <c r="B36" s="15">
        <v>1.7884886158494033</v>
      </c>
      <c r="C36" s="15">
        <v>1.5084159953636254</v>
      </c>
      <c r="D36" s="15">
        <v>1.8023691069357497</v>
      </c>
      <c r="E36" s="15">
        <v>1.5190697779851254</v>
      </c>
      <c r="F36" s="15">
        <v>1.8211807129305106</v>
      </c>
      <c r="G36" s="15">
        <v>1.5552575504975437</v>
      </c>
      <c r="H36" s="15">
        <v>1.7818690442404015</v>
      </c>
      <c r="I36" s="15">
        <v>1.5840027032157002</v>
      </c>
      <c r="J36" s="15">
        <v>1.8278386398914204</v>
      </c>
      <c r="K36" s="15">
        <v>1.5487757300434961</v>
      </c>
    </row>
    <row r="37" spans="1:11">
      <c r="A37" s="17">
        <v>97</v>
      </c>
      <c r="B37" s="15">
        <v>1.7896742301611708</v>
      </c>
      <c r="C37" s="15">
        <v>1.4625395335100602</v>
      </c>
      <c r="D37" s="15">
        <v>1.8134812412665484</v>
      </c>
      <c r="E37" s="15">
        <v>1.4715288579625478</v>
      </c>
      <c r="F37" s="15">
        <v>1.8376718852866984</v>
      </c>
      <c r="G37" s="15">
        <v>1.5153889819974837</v>
      </c>
      <c r="H37" s="15">
        <v>1.7850395606975726</v>
      </c>
      <c r="I37" s="15">
        <v>1.5519213339504714</v>
      </c>
      <c r="J37" s="15">
        <v>1.8487956953497651</v>
      </c>
      <c r="K37" s="15">
        <v>1.5145948433003402</v>
      </c>
    </row>
    <row r="38" spans="1:11">
      <c r="A38" s="17">
        <v>98</v>
      </c>
      <c r="B38" s="15">
        <v>1.7835737693361888</v>
      </c>
      <c r="C38" s="15">
        <v>1.3992692203816355</v>
      </c>
      <c r="D38" s="15">
        <v>1.8182416349943409</v>
      </c>
      <c r="E38" s="15">
        <v>1.4064700095870786</v>
      </c>
      <c r="F38" s="15">
        <v>1.8489362530776485</v>
      </c>
      <c r="G38" s="15">
        <v>1.4594138604069584</v>
      </c>
      <c r="H38" s="15">
        <v>1.7810609749652522</v>
      </c>
      <c r="I38" s="15">
        <v>1.5047588160129359</v>
      </c>
      <c r="J38" s="15">
        <v>1.8653022986528023</v>
      </c>
      <c r="K38" s="15">
        <v>1.4662887587617117</v>
      </c>
    </row>
  </sheetData>
  <sheetProtection password="D0A7" sheet="1" objects="1" scenarios="1"/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/>
  <dimension ref="A1:K38"/>
  <sheetViews>
    <sheetView workbookViewId="0">
      <selection activeCell="A2" sqref="A2"/>
    </sheetView>
  </sheetViews>
  <sheetFormatPr defaultRowHeight="15"/>
  <sheetData>
    <row r="1" spans="1:11">
      <c r="A1" s="7" t="s">
        <v>120</v>
      </c>
    </row>
    <row r="4" spans="1:11" ht="30">
      <c r="A4" s="14" t="s">
        <v>5</v>
      </c>
      <c r="B4" s="16" t="s">
        <v>27</v>
      </c>
      <c r="C4" s="16" t="s">
        <v>28</v>
      </c>
      <c r="D4" s="16" t="s">
        <v>29</v>
      </c>
      <c r="E4" s="16" t="s">
        <v>30</v>
      </c>
      <c r="F4" s="16" t="s">
        <v>31</v>
      </c>
      <c r="G4" s="16" t="s">
        <v>32</v>
      </c>
      <c r="H4" s="16" t="s">
        <v>33</v>
      </c>
      <c r="I4" s="16" t="s">
        <v>34</v>
      </c>
      <c r="J4" s="16" t="s">
        <v>35</v>
      </c>
      <c r="K4" s="16" t="s">
        <v>36</v>
      </c>
    </row>
    <row r="5" spans="1:11">
      <c r="A5" s="17">
        <v>65</v>
      </c>
      <c r="B5" s="15">
        <v>0.87802263291681459</v>
      </c>
      <c r="C5" s="15">
        <v>0.78380475248189807</v>
      </c>
      <c r="D5" s="15">
        <v>0.97285005252066914</v>
      </c>
      <c r="E5" s="15">
        <v>0.86232442801723452</v>
      </c>
      <c r="F5" s="15">
        <v>1.0325331131923658</v>
      </c>
      <c r="G5" s="15">
        <v>0.83477183537271882</v>
      </c>
      <c r="H5" s="15">
        <v>0.97822865222151978</v>
      </c>
      <c r="I5" s="15">
        <v>0.86089514987414839</v>
      </c>
      <c r="J5" s="15">
        <v>0.98698866865331003</v>
      </c>
      <c r="K5" s="15">
        <v>0.88533428713189843</v>
      </c>
    </row>
    <row r="6" spans="1:11">
      <c r="A6" s="17">
        <v>66</v>
      </c>
      <c r="B6" s="15">
        <v>0.87138998995800399</v>
      </c>
      <c r="C6" s="15">
        <v>0.77924464594125797</v>
      </c>
      <c r="D6" s="15">
        <v>0.96040346898933737</v>
      </c>
      <c r="E6" s="15">
        <v>0.84752546572103571</v>
      </c>
      <c r="F6" s="15">
        <v>1.0030650288388678</v>
      </c>
      <c r="G6" s="15">
        <v>0.83704418787957402</v>
      </c>
      <c r="H6" s="15">
        <v>0.96646342180596967</v>
      </c>
      <c r="I6" s="15">
        <v>0.84923801176278224</v>
      </c>
      <c r="J6" s="15">
        <v>0.96723751067784758</v>
      </c>
      <c r="K6" s="15">
        <v>0.86786671815182759</v>
      </c>
    </row>
    <row r="7" spans="1:11">
      <c r="A7" s="17">
        <v>67</v>
      </c>
      <c r="B7" s="15">
        <v>0.86989588204427348</v>
      </c>
      <c r="C7" s="15">
        <v>0.77908140664746794</v>
      </c>
      <c r="D7" s="15">
        <v>0.9512207115286111</v>
      </c>
      <c r="E7" s="15">
        <v>0.83903738130308125</v>
      </c>
      <c r="F7" s="15">
        <v>0.98107574854443902</v>
      </c>
      <c r="G7" s="15">
        <v>0.84002666204298315</v>
      </c>
      <c r="H7" s="15">
        <v>0.95823613135976293</v>
      </c>
      <c r="I7" s="15">
        <v>0.84319405455205287</v>
      </c>
      <c r="J7" s="15">
        <v>0.95407416399357114</v>
      </c>
      <c r="K7" s="15">
        <v>0.85647108687043694</v>
      </c>
    </row>
    <row r="8" spans="1:11">
      <c r="A8" s="17">
        <v>68</v>
      </c>
      <c r="B8" s="15">
        <v>0.87357739362762132</v>
      </c>
      <c r="C8" s="15">
        <v>0.78329271327227656</v>
      </c>
      <c r="D8" s="15">
        <v>0.9456270503579618</v>
      </c>
      <c r="E8" s="15">
        <v>0.83678475223169746</v>
      </c>
      <c r="F8" s="15">
        <v>0.9660801739095809</v>
      </c>
      <c r="G8" s="15">
        <v>0.84382485429220799</v>
      </c>
      <c r="H8" s="15">
        <v>0.95335338071627984</v>
      </c>
      <c r="I8" s="15">
        <v>0.84257367751656786</v>
      </c>
      <c r="J8" s="15">
        <v>0.94732505983553883</v>
      </c>
      <c r="K8" s="15">
        <v>0.85111800083882971</v>
      </c>
    </row>
    <row r="9" spans="1:11">
      <c r="A9" s="17">
        <v>69</v>
      </c>
      <c r="B9" s="15">
        <v>0.88230970261225228</v>
      </c>
      <c r="C9" s="15">
        <v>0.79166801411956977</v>
      </c>
      <c r="D9" s="15">
        <v>0.94435578278702359</v>
      </c>
      <c r="E9" s="15">
        <v>0.84023062913977919</v>
      </c>
      <c r="F9" s="15">
        <v>0.95762905922203445</v>
      </c>
      <c r="G9" s="15">
        <v>0.84873877412087406</v>
      </c>
      <c r="H9" s="15">
        <v>0.95175511301476901</v>
      </c>
      <c r="I9" s="15">
        <v>0.8468021441294461</v>
      </c>
      <c r="J9" s="15">
        <v>0.94655889510956315</v>
      </c>
      <c r="K9" s="15">
        <v>0.85142771058976985</v>
      </c>
    </row>
    <row r="10" spans="1:11">
      <c r="A10" s="17">
        <v>70</v>
      </c>
      <c r="B10" s="15">
        <v>0.89557063693150951</v>
      </c>
      <c r="C10" s="15">
        <v>0.80391324771617123</v>
      </c>
      <c r="D10" s="15">
        <v>0.94806895743559327</v>
      </c>
      <c r="E10" s="15">
        <v>0.84837765055261238</v>
      </c>
      <c r="F10" s="15">
        <v>0.95538042767521225</v>
      </c>
      <c r="G10" s="15">
        <v>0.85509652438485206</v>
      </c>
      <c r="H10" s="15">
        <v>0.95384208107592117</v>
      </c>
      <c r="I10" s="15">
        <v>0.85505957636780494</v>
      </c>
      <c r="J10" s="15">
        <v>0.95090641079585614</v>
      </c>
      <c r="K10" s="15">
        <v>0.85675326542244601</v>
      </c>
    </row>
    <row r="11" spans="1:11">
      <c r="A11" s="17">
        <v>71</v>
      </c>
      <c r="B11" s="15">
        <v>0.91256587196770333</v>
      </c>
      <c r="C11" s="15">
        <v>0.81968697055871875</v>
      </c>
      <c r="D11" s="15">
        <v>0.95672375873312598</v>
      </c>
      <c r="E11" s="15">
        <v>0.85993921047393085</v>
      </c>
      <c r="F11" s="15">
        <v>0.95878550020919751</v>
      </c>
      <c r="G11" s="15">
        <v>0.86309440177657537</v>
      </c>
      <c r="H11" s="15">
        <v>0.96011422628775933</v>
      </c>
      <c r="I11" s="15">
        <v>0.86647132617547873</v>
      </c>
      <c r="J11" s="15">
        <v>0.95907862926335929</v>
      </c>
      <c r="K11" s="15">
        <v>0.86620975554229618</v>
      </c>
    </row>
    <row r="12" spans="1:11">
      <c r="A12" s="17">
        <v>72</v>
      </c>
      <c r="B12" s="15">
        <v>0.93236770656989565</v>
      </c>
      <c r="C12" s="15">
        <v>0.83855331029393909</v>
      </c>
      <c r="D12" s="15">
        <v>0.96957809103323067</v>
      </c>
      <c r="E12" s="15">
        <v>0.87370543224080044</v>
      </c>
      <c r="F12" s="15">
        <v>0.9672158194614553</v>
      </c>
      <c r="G12" s="15">
        <v>0.87284690940828569</v>
      </c>
      <c r="H12" s="15">
        <v>0.97062372140758424</v>
      </c>
      <c r="I12" s="15">
        <v>0.88013872225349421</v>
      </c>
      <c r="J12" s="15">
        <v>0.96980610858151761</v>
      </c>
      <c r="K12" s="15">
        <v>0.8789528269509288</v>
      </c>
    </row>
    <row r="13" spans="1:11">
      <c r="A13" s="17">
        <v>73</v>
      </c>
      <c r="B13" s="15">
        <v>0.95408998132862943</v>
      </c>
      <c r="C13" s="15">
        <v>0.86010118539677805</v>
      </c>
      <c r="D13" s="15">
        <v>0.98568276879751393</v>
      </c>
      <c r="E13" s="15">
        <v>0.88879500188246274</v>
      </c>
      <c r="F13" s="15">
        <v>0.97975298928467747</v>
      </c>
      <c r="G13" s="15">
        <v>0.88438589165192727</v>
      </c>
      <c r="H13" s="15">
        <v>0.98478857719990376</v>
      </c>
      <c r="I13" s="15">
        <v>0.8951833045504437</v>
      </c>
      <c r="J13" s="15">
        <v>0.98217703907368503</v>
      </c>
      <c r="K13" s="15">
        <v>0.89425609787427562</v>
      </c>
    </row>
    <row r="14" spans="1:11">
      <c r="A14" s="17">
        <v>74</v>
      </c>
      <c r="B14" s="15">
        <v>0.97703691672061377</v>
      </c>
      <c r="C14" s="15">
        <v>0.88401708412937474</v>
      </c>
      <c r="D14" s="15">
        <v>1.0041643949227896</v>
      </c>
      <c r="E14" s="15">
        <v>0.90478019737275195</v>
      </c>
      <c r="F14" s="15">
        <v>0.99525992070503277</v>
      </c>
      <c r="G14" s="15">
        <v>0.89766107625992875</v>
      </c>
      <c r="H14" s="15">
        <v>1.0014815271745074</v>
      </c>
      <c r="I14" s="15">
        <v>0.91078428446254089</v>
      </c>
      <c r="J14" s="15">
        <v>0.99566101841595112</v>
      </c>
      <c r="K14" s="15">
        <v>0.9117001834542483</v>
      </c>
    </row>
    <row r="15" spans="1:11">
      <c r="A15" s="17">
        <v>75</v>
      </c>
      <c r="B15" s="15">
        <v>1.0008422961886461</v>
      </c>
      <c r="C15" s="15">
        <v>0.90995366680198386</v>
      </c>
      <c r="D15" s="15">
        <v>1.0242371808445263</v>
      </c>
      <c r="E15" s="15">
        <v>0.9216489529671924</v>
      </c>
      <c r="F15" s="15">
        <v>1.0125465680339527</v>
      </c>
      <c r="G15" s="15">
        <v>0.91271313129580234</v>
      </c>
      <c r="H15" s="15">
        <v>1.0193159130561311</v>
      </c>
      <c r="I15" s="15">
        <v>0.92648190564262867</v>
      </c>
      <c r="J15" s="15">
        <v>1.0098209078126483</v>
      </c>
      <c r="K15" s="15">
        <v>0.93112775714713669</v>
      </c>
    </row>
    <row r="16" spans="1:11">
      <c r="A16" s="17">
        <v>76</v>
      </c>
      <c r="B16" s="15">
        <v>1.0252540359943174</v>
      </c>
      <c r="C16" s="15">
        <v>0.93764081413439437</v>
      </c>
      <c r="D16" s="15">
        <v>1.0451220409919444</v>
      </c>
      <c r="E16" s="15">
        <v>0.93951364691032047</v>
      </c>
      <c r="F16" s="15">
        <v>1.0305890091602881</v>
      </c>
      <c r="G16" s="15">
        <v>0.92952965332410964</v>
      </c>
      <c r="H16" s="15">
        <v>1.0369767848485745</v>
      </c>
      <c r="I16" s="15">
        <v>0.9424327197889234</v>
      </c>
      <c r="J16" s="15">
        <v>1.0244814593942226</v>
      </c>
      <c r="K16" s="15">
        <v>0.95229767111235941</v>
      </c>
    </row>
    <row r="17" spans="1:11">
      <c r="A17" s="17">
        <v>77</v>
      </c>
      <c r="B17" s="15">
        <v>1.0500599389428205</v>
      </c>
      <c r="C17" s="15">
        <v>0.96678865330642616</v>
      </c>
      <c r="D17" s="15">
        <v>1.0660225264763605</v>
      </c>
      <c r="E17" s="15">
        <v>0.95841993054336594</v>
      </c>
      <c r="F17" s="15">
        <v>1.0488159756220616</v>
      </c>
      <c r="G17" s="15">
        <v>0.94792488060979796</v>
      </c>
      <c r="H17" s="15">
        <v>1.0536455545621206</v>
      </c>
      <c r="I17" s="15">
        <v>0.95910193802407639</v>
      </c>
      <c r="J17" s="15">
        <v>1.0398556277551498</v>
      </c>
      <c r="K17" s="15">
        <v>0.97459946005847553</v>
      </c>
    </row>
    <row r="18" spans="1:11">
      <c r="A18" s="17">
        <v>78</v>
      </c>
      <c r="B18" s="15">
        <v>1.0751540530848467</v>
      </c>
      <c r="C18" s="15">
        <v>0.99711423409666711</v>
      </c>
      <c r="D18" s="15">
        <v>1.0863426235974292</v>
      </c>
      <c r="E18" s="15">
        <v>0.97819402640895525</v>
      </c>
      <c r="F18" s="15">
        <v>1.0671076550770064</v>
      </c>
      <c r="G18" s="15">
        <v>0.96767701494033842</v>
      </c>
      <c r="H18" s="15">
        <v>1.0694584557867148</v>
      </c>
      <c r="I18" s="15">
        <v>0.97698455686895525</v>
      </c>
      <c r="J18" s="15">
        <v>1.0562808460976154</v>
      </c>
      <c r="K18" s="15">
        <v>0.99698419211854838</v>
      </c>
    </row>
    <row r="19" spans="1:11">
      <c r="A19" s="17">
        <v>79</v>
      </c>
      <c r="B19" s="15">
        <v>1.1007672507291562</v>
      </c>
      <c r="C19" s="15">
        <v>1.0283966828617344</v>
      </c>
      <c r="D19" s="15">
        <v>1.1057723731741769</v>
      </c>
      <c r="E19" s="15">
        <v>0.9987162576817401</v>
      </c>
      <c r="F19" s="15">
        <v>1.0857216471159501</v>
      </c>
      <c r="G19" s="15">
        <v>0.98858245606385109</v>
      </c>
      <c r="H19" s="15">
        <v>1.0851401678073684</v>
      </c>
      <c r="I19" s="15">
        <v>0.99638175290774234</v>
      </c>
      <c r="J19" s="15">
        <v>1.0740135823890606</v>
      </c>
      <c r="K19" s="15">
        <v>1.0181293191751033</v>
      </c>
    </row>
    <row r="20" spans="1:11">
      <c r="A20" s="17">
        <v>80</v>
      </c>
      <c r="B20" s="15">
        <v>1.1274169136239622</v>
      </c>
      <c r="C20" s="15">
        <v>1.0605888901143121</v>
      </c>
      <c r="D20" s="15">
        <v>1.1243876413969525</v>
      </c>
      <c r="E20" s="15">
        <v>1.0199525833582574</v>
      </c>
      <c r="F20" s="15">
        <v>1.1051076392425112</v>
      </c>
      <c r="G20" s="15">
        <v>1.0105537767179802</v>
      </c>
      <c r="H20" s="15">
        <v>1.1015163463496325</v>
      </c>
      <c r="I20" s="15">
        <v>1.0172214968422788</v>
      </c>
      <c r="J20" s="15">
        <v>1.0931639419597767</v>
      </c>
      <c r="K20" s="15">
        <v>1.037111556223336</v>
      </c>
    </row>
    <row r="21" spans="1:11">
      <c r="A21" s="17">
        <v>81</v>
      </c>
      <c r="B21" s="15">
        <v>1.1556428826448171</v>
      </c>
      <c r="C21" s="15">
        <v>1.0938022903442006</v>
      </c>
      <c r="D21" s="15">
        <v>1.1424548772214629</v>
      </c>
      <c r="E21" s="15">
        <v>1.0418469015071954</v>
      </c>
      <c r="F21" s="15">
        <v>1.1257280423613687</v>
      </c>
      <c r="G21" s="15">
        <v>1.0335713369359665</v>
      </c>
      <c r="H21" s="15">
        <v>1.1192599077724794</v>
      </c>
      <c r="I21" s="15">
        <v>1.0391864865453471</v>
      </c>
      <c r="J21" s="15">
        <v>1.1136578367543764</v>
      </c>
      <c r="K21" s="15">
        <v>1.0545170650717079</v>
      </c>
    </row>
    <row r="22" spans="1:11">
      <c r="A22" s="17">
        <v>82</v>
      </c>
      <c r="B22" s="15">
        <v>1.1859587446936526</v>
      </c>
      <c r="C22" s="15">
        <v>1.1282488805146822</v>
      </c>
      <c r="D22" s="15">
        <v>1.1603041998772428</v>
      </c>
      <c r="E22" s="15">
        <v>1.0643490415524737</v>
      </c>
      <c r="F22" s="15">
        <v>1.1477339672745135</v>
      </c>
      <c r="G22" s="15">
        <v>1.0573947711412623</v>
      </c>
      <c r="H22" s="15">
        <v>1.138686952240697</v>
      </c>
      <c r="I22" s="15">
        <v>1.0618814049580398</v>
      </c>
      <c r="J22" s="15">
        <v>1.135226485725902</v>
      </c>
      <c r="K22" s="15">
        <v>1.0712789596994956</v>
      </c>
    </row>
    <row r="23" spans="1:11">
      <c r="A23" s="17">
        <v>83</v>
      </c>
      <c r="B23" s="15">
        <v>1.21882363025691</v>
      </c>
      <c r="C23" s="15">
        <v>1.1641194094012701</v>
      </c>
      <c r="D23" s="15">
        <v>1.17826832689672</v>
      </c>
      <c r="E23" s="15">
        <v>1.0873482690480272</v>
      </c>
      <c r="F23" s="15">
        <v>1.1708589904157687</v>
      </c>
      <c r="G23" s="15">
        <v>1.081705376558765</v>
      </c>
      <c r="H23" s="15">
        <v>1.1596228435038651</v>
      </c>
      <c r="I23" s="15">
        <v>1.0849669308300252</v>
      </c>
      <c r="J23" s="15">
        <v>1.1575715307061125</v>
      </c>
      <c r="K23" s="15">
        <v>1.0881245210136081</v>
      </c>
    </row>
    <row r="24" spans="1:11">
      <c r="A24" s="17">
        <v>84</v>
      </c>
      <c r="B24" s="15">
        <v>1.2544273004922963</v>
      </c>
      <c r="C24" s="15">
        <v>1.2014622495462555</v>
      </c>
      <c r="D24" s="15">
        <v>1.1967432110370235</v>
      </c>
      <c r="E24" s="15">
        <v>1.110837327868466</v>
      </c>
      <c r="F24" s="15">
        <v>1.1945704795956089</v>
      </c>
      <c r="G24" s="15">
        <v>1.1063023191619867</v>
      </c>
      <c r="H24" s="15">
        <v>1.1816609850290136</v>
      </c>
      <c r="I24" s="15">
        <v>1.1083688685310824</v>
      </c>
      <c r="J24" s="15">
        <v>1.180372609131866</v>
      </c>
      <c r="K24" s="15">
        <v>1.1054627421069454</v>
      </c>
    </row>
    <row r="25" spans="1:11">
      <c r="A25" s="17">
        <v>85</v>
      </c>
      <c r="B25" s="15">
        <v>1.2925452319964394</v>
      </c>
      <c r="C25" s="15">
        <v>1.2400631719898274</v>
      </c>
      <c r="D25" s="15">
        <v>1.2161025146803686</v>
      </c>
      <c r="E25" s="15">
        <v>1.1348231392336594</v>
      </c>
      <c r="F25" s="15">
        <v>1.2182999263576024</v>
      </c>
      <c r="G25" s="15">
        <v>1.1310738198029238</v>
      </c>
      <c r="H25" s="15">
        <v>1.2043372297465187</v>
      </c>
      <c r="I25" s="15">
        <v>1.1321640589251649</v>
      </c>
      <c r="J25" s="15">
        <v>1.2032952707272828</v>
      </c>
      <c r="K25" s="15">
        <v>1.1234773589977456</v>
      </c>
    </row>
    <row r="26" spans="1:11">
      <c r="A26" s="17">
        <v>86</v>
      </c>
      <c r="B26" s="15">
        <v>1.3325809502993384</v>
      </c>
      <c r="C26" s="15">
        <v>1.2794232357126281</v>
      </c>
      <c r="D26" s="15">
        <v>1.2365481877751321</v>
      </c>
      <c r="E26" s="15">
        <v>1.1591191905674005</v>
      </c>
      <c r="F26" s="15">
        <v>1.2415769782084203</v>
      </c>
      <c r="G26" s="15">
        <v>1.1558305692298247</v>
      </c>
      <c r="H26" s="15">
        <v>1.2271831379062177</v>
      </c>
      <c r="I26" s="15">
        <v>1.1564169888143714</v>
      </c>
      <c r="J26" s="15">
        <v>1.2259675823946186</v>
      </c>
      <c r="K26" s="15">
        <v>1.142176499501379</v>
      </c>
    </row>
    <row r="27" spans="1:11">
      <c r="A27" s="17">
        <v>87</v>
      </c>
      <c r="B27" s="15">
        <v>1.3736001885625886</v>
      </c>
      <c r="C27" s="15">
        <v>1.3186881062778759</v>
      </c>
      <c r="D27" s="15">
        <v>1.2580325323610244</v>
      </c>
      <c r="E27" s="15">
        <v>1.1832280215019282</v>
      </c>
      <c r="F27" s="15">
        <v>1.2640706752857203</v>
      </c>
      <c r="G27" s="15">
        <v>1.1802051970656513</v>
      </c>
      <c r="H27" s="15">
        <v>1.2497795715554691</v>
      </c>
      <c r="I27" s="15">
        <v>1.1808466886648084</v>
      </c>
      <c r="J27" s="15">
        <v>1.2479616030506124</v>
      </c>
      <c r="K27" s="15">
        <v>1.161338684204118</v>
      </c>
    </row>
    <row r="28" spans="1:11">
      <c r="A28" s="17">
        <v>88</v>
      </c>
      <c r="B28" s="15">
        <v>1.4143801231356474</v>
      </c>
      <c r="C28" s="15">
        <v>1.356705058805133</v>
      </c>
      <c r="D28" s="15">
        <v>1.2802081230971507</v>
      </c>
      <c r="E28" s="15">
        <v>1.2063693047996555</v>
      </c>
      <c r="F28" s="15">
        <v>1.2855429189822816</v>
      </c>
      <c r="G28" s="15">
        <v>1.2036026474463297</v>
      </c>
      <c r="H28" s="15">
        <v>1.2716869042979537</v>
      </c>
      <c r="I28" s="15">
        <v>1.204733855019144</v>
      </c>
      <c r="J28" s="15">
        <v>1.2688382720816525</v>
      </c>
      <c r="K28" s="15">
        <v>1.1804569778275678</v>
      </c>
    </row>
    <row r="29" spans="1:11">
      <c r="A29" s="17">
        <v>89</v>
      </c>
      <c r="B29" s="15">
        <v>1.4534714267541826</v>
      </c>
      <c r="C29" s="15">
        <v>1.391892072703504</v>
      </c>
      <c r="D29" s="15">
        <v>1.3024526243292449</v>
      </c>
      <c r="E29" s="15">
        <v>1.2274986036853939</v>
      </c>
      <c r="F29" s="15">
        <v>1.3057050502245549</v>
      </c>
      <c r="G29" s="15">
        <v>1.2251083500894304</v>
      </c>
      <c r="H29" s="15">
        <v>1.2925423810264964</v>
      </c>
      <c r="I29" s="15">
        <v>1.2269895647416713</v>
      </c>
      <c r="J29" s="15">
        <v>1.2882307596137506</v>
      </c>
      <c r="K29" s="15">
        <v>1.198576598678889</v>
      </c>
    </row>
    <row r="30" spans="1:11">
      <c r="A30" s="17">
        <v>90</v>
      </c>
      <c r="B30" s="15">
        <v>1.4892513178003064</v>
      </c>
      <c r="C30" s="15">
        <v>1.4223086359527453</v>
      </c>
      <c r="D30" s="15">
        <v>1.3239362047559826</v>
      </c>
      <c r="E30" s="15">
        <v>1.2452410232132993</v>
      </c>
      <c r="F30" s="15">
        <v>1.3241533847684954</v>
      </c>
      <c r="G30" s="15">
        <v>1.2435002760001108</v>
      </c>
      <c r="H30" s="15">
        <v>1.3120907576357934</v>
      </c>
      <c r="I30" s="15">
        <v>1.2462885704791975</v>
      </c>
      <c r="J30" s="15">
        <v>1.3059549912883688</v>
      </c>
      <c r="K30" s="15">
        <v>1.2142499285564068</v>
      </c>
    </row>
    <row r="31" spans="1:11">
      <c r="A31" s="17">
        <v>91</v>
      </c>
      <c r="B31" s="15">
        <v>1.5199699244117992</v>
      </c>
      <c r="C31" s="15">
        <v>1.445720346240865</v>
      </c>
      <c r="D31" s="15">
        <v>1.3437039500399057</v>
      </c>
      <c r="E31" s="15">
        <v>1.2578546230556449</v>
      </c>
      <c r="F31" s="15">
        <v>1.3404193834445868</v>
      </c>
      <c r="G31" s="15">
        <v>1.2572551292814049</v>
      </c>
      <c r="H31" s="15">
        <v>1.3299950050542628</v>
      </c>
      <c r="I31" s="15">
        <v>1.2610723968055149</v>
      </c>
      <c r="J31" s="15">
        <v>1.3218733528488502</v>
      </c>
      <c r="K31" s="15">
        <v>1.2256534400644792</v>
      </c>
    </row>
    <row r="32" spans="1:11">
      <c r="A32" s="17">
        <v>92</v>
      </c>
      <c r="B32" s="15">
        <v>1.5439749709265642</v>
      </c>
      <c r="C32" s="15">
        <v>1.4596630032567153</v>
      </c>
      <c r="D32" s="15">
        <v>1.3607599726791086</v>
      </c>
      <c r="E32" s="15">
        <v>1.26327594377255</v>
      </c>
      <c r="F32" s="15">
        <v>1.3540912201137203</v>
      </c>
      <c r="G32" s="15">
        <v>1.2646200422277765</v>
      </c>
      <c r="H32" s="15">
        <v>1.3457984430680909</v>
      </c>
      <c r="I32" s="15">
        <v>1.26964841961601</v>
      </c>
      <c r="J32" s="15">
        <v>1.3357302631398513</v>
      </c>
      <c r="K32" s="15">
        <v>1.2307906414943917</v>
      </c>
    </row>
    <row r="33" spans="1:11">
      <c r="A33" s="17">
        <v>93</v>
      </c>
      <c r="B33" s="15">
        <v>1.5598937150564047</v>
      </c>
      <c r="C33" s="15">
        <v>1.4616079311689931</v>
      </c>
      <c r="D33" s="15">
        <v>1.3741959548790357</v>
      </c>
      <c r="E33" s="15">
        <v>1.2592892211815936</v>
      </c>
      <c r="F33" s="15">
        <v>1.3648151452924318</v>
      </c>
      <c r="G33" s="15">
        <v>1.2636685434324166</v>
      </c>
      <c r="H33" s="15">
        <v>1.3589707824217723</v>
      </c>
      <c r="I33" s="15">
        <v>1.2702443905613019</v>
      </c>
      <c r="J33" s="15">
        <v>1.3471553205864548</v>
      </c>
      <c r="K33" s="15">
        <v>1.2276969741196162</v>
      </c>
    </row>
    <row r="34" spans="1:11">
      <c r="A34" s="17">
        <v>94</v>
      </c>
      <c r="B34" s="15">
        <v>1.5666773702132086</v>
      </c>
      <c r="C34" s="15">
        <v>1.4490821167672985</v>
      </c>
      <c r="D34" s="15">
        <v>1.3832181247161592</v>
      </c>
      <c r="E34" s="15">
        <v>1.2437552913302712</v>
      </c>
      <c r="F34" s="15">
        <v>1.3722744740676229</v>
      </c>
      <c r="G34" s="15">
        <v>1.252520684416057</v>
      </c>
      <c r="H34" s="15">
        <v>1.3689878479463806</v>
      </c>
      <c r="I34" s="15">
        <v>1.261080877017871</v>
      </c>
      <c r="J34" s="15">
        <v>1.3557420376339682</v>
      </c>
      <c r="K34" s="15">
        <v>1.21460194272292</v>
      </c>
    </row>
    <row r="35" spans="1:11">
      <c r="A35" s="17">
        <v>95</v>
      </c>
      <c r="B35" s="15">
        <v>1.5636074866583343</v>
      </c>
      <c r="C35" s="15">
        <v>1.4198998829326506</v>
      </c>
      <c r="D35" s="15">
        <v>1.3871761401213216</v>
      </c>
      <c r="E35" s="15">
        <v>1.2148006195933803</v>
      </c>
      <c r="F35" s="15">
        <v>1.3761856758152677</v>
      </c>
      <c r="G35" s="15">
        <v>1.2295115307064559</v>
      </c>
      <c r="H35" s="15">
        <v>1.375377295256492</v>
      </c>
      <c r="I35" s="15">
        <v>1.240518424882362</v>
      </c>
      <c r="J35" s="15">
        <v>1.3611138235102125</v>
      </c>
      <c r="K35" s="15">
        <v>1.1900130300945428</v>
      </c>
    </row>
    <row r="36" spans="1:11">
      <c r="A36" s="17">
        <v>96</v>
      </c>
      <c r="B36" s="15">
        <v>1.5502408716984906</v>
      </c>
      <c r="C36" s="15">
        <v>1.3724072462986849</v>
      </c>
      <c r="D36" s="15">
        <v>1.3855830937642404</v>
      </c>
      <c r="E36" s="15">
        <v>1.1710188572068114</v>
      </c>
      <c r="F36" s="15">
        <v>1.3763306960864399</v>
      </c>
      <c r="G36" s="15">
        <v>1.193360816138624</v>
      </c>
      <c r="H36" s="15">
        <v>1.3777866063746043</v>
      </c>
      <c r="I36" s="15">
        <v>1.2072569487803897</v>
      </c>
      <c r="J36" s="15">
        <v>1.3629759555935146</v>
      </c>
      <c r="K36" s="15">
        <v>1.1528044536140727</v>
      </c>
    </row>
    <row r="37" spans="1:11">
      <c r="A37" s="17">
        <v>97</v>
      </c>
      <c r="B37" s="15">
        <v>1.5263623372925914</v>
      </c>
      <c r="C37" s="15">
        <v>1.3055637156830351</v>
      </c>
      <c r="D37" s="15">
        <v>1.3781612090947148</v>
      </c>
      <c r="E37" s="15">
        <v>1.1115650365012155</v>
      </c>
      <c r="F37" s="15">
        <v>1.3725722394456115</v>
      </c>
      <c r="G37" s="15">
        <v>1.1433024006761465</v>
      </c>
      <c r="H37" s="15">
        <v>1.3760092607379337</v>
      </c>
      <c r="I37" s="15">
        <v>1.1604574199562521</v>
      </c>
      <c r="J37" s="15">
        <v>1.36115494358459</v>
      </c>
      <c r="K37" s="15">
        <v>1.1022687639436524</v>
      </c>
    </row>
    <row r="38" spans="1:11">
      <c r="A38" s="17">
        <v>98</v>
      </c>
      <c r="B38" s="15">
        <v>1.4919036322997801</v>
      </c>
      <c r="C38" s="15">
        <v>1.2189531380855168</v>
      </c>
      <c r="D38" s="15">
        <v>1.3648056895747183</v>
      </c>
      <c r="E38" s="15">
        <v>1.0361065200661106</v>
      </c>
      <c r="F38" s="15">
        <v>1.3648683804971635</v>
      </c>
      <c r="G38" s="15">
        <v>1.0790445657033916</v>
      </c>
      <c r="H38" s="15">
        <v>1.369968483791014</v>
      </c>
      <c r="I38" s="15">
        <v>1.09974681424308</v>
      </c>
      <c r="J38" s="15">
        <v>1.3555910316613538</v>
      </c>
      <c r="K38" s="15">
        <v>1.0381362814793751</v>
      </c>
    </row>
  </sheetData>
  <sheetProtection password="D0A7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8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177</v>
      </c>
    </row>
    <row r="4" spans="1:11">
      <c r="A4" s="13"/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0.63939094190875301</v>
      </c>
      <c r="C6" s="15">
        <v>0.51409932177471396</v>
      </c>
      <c r="D6" s="15">
        <v>0.6844588426686572</v>
      </c>
      <c r="E6" s="15">
        <v>0.53755026808984518</v>
      </c>
      <c r="F6" s="15">
        <v>0.64769900003126479</v>
      </c>
      <c r="G6" s="15">
        <v>0.5306575303587292</v>
      </c>
      <c r="H6" s="15">
        <v>0.66069677643118752</v>
      </c>
      <c r="I6" s="15">
        <v>0.54947775779242636</v>
      </c>
      <c r="J6" s="15">
        <v>0.66070238120555191</v>
      </c>
      <c r="K6" s="15">
        <v>0.54593590506651313</v>
      </c>
    </row>
    <row r="7" spans="1:11">
      <c r="A7" s="18">
        <v>66</v>
      </c>
      <c r="B7" s="15">
        <v>0.64714353264916502</v>
      </c>
      <c r="C7" s="15">
        <v>0.52573671780508269</v>
      </c>
      <c r="D7" s="15">
        <v>0.67771210034516849</v>
      </c>
      <c r="E7" s="15">
        <v>0.54079907082601397</v>
      </c>
      <c r="F7" s="15">
        <v>0.65917339632108651</v>
      </c>
      <c r="G7" s="15">
        <v>0.54380514300431815</v>
      </c>
      <c r="H7" s="15">
        <v>0.6655546782105437</v>
      </c>
      <c r="I7" s="15">
        <v>0.5539205923403282</v>
      </c>
      <c r="J7" s="15">
        <v>0.66587536256402557</v>
      </c>
      <c r="K7" s="15">
        <v>0.55682266993413998</v>
      </c>
    </row>
    <row r="8" spans="1:11">
      <c r="A8" s="18">
        <v>67</v>
      </c>
      <c r="B8" s="15">
        <v>0.66281189030411758</v>
      </c>
      <c r="C8" s="15">
        <v>0.54311435602930391</v>
      </c>
      <c r="D8" s="15">
        <v>0.68025415811121226</v>
      </c>
      <c r="E8" s="15">
        <v>0.55221328008528348</v>
      </c>
      <c r="F8" s="15">
        <v>0.67430086517782084</v>
      </c>
      <c r="G8" s="15">
        <v>0.56109019745577227</v>
      </c>
      <c r="H8" s="15">
        <v>0.67572577525143374</v>
      </c>
      <c r="I8" s="15">
        <v>0.56582458686383774</v>
      </c>
      <c r="J8" s="15">
        <v>0.67755703417034829</v>
      </c>
      <c r="K8" s="15">
        <v>0.57274262904603335</v>
      </c>
    </row>
    <row r="9" spans="1:11">
      <c r="A9" s="18">
        <v>68</v>
      </c>
      <c r="B9" s="15">
        <v>0.68617133087362314</v>
      </c>
      <c r="C9" s="15">
        <v>0.56604747298749125</v>
      </c>
      <c r="D9" s="15">
        <v>0.69216912364908123</v>
      </c>
      <c r="E9" s="15">
        <v>0.57159890877859398</v>
      </c>
      <c r="F9" s="15">
        <v>0.69313168193588015</v>
      </c>
      <c r="G9" s="15">
        <v>0.58252854033088486</v>
      </c>
      <c r="H9" s="15">
        <v>0.69116711380533624</v>
      </c>
      <c r="I9" s="15">
        <v>0.58475008128498152</v>
      </c>
      <c r="J9" s="15">
        <v>0.69538533232957611</v>
      </c>
      <c r="K9" s="15">
        <v>0.59378428607354838</v>
      </c>
    </row>
    <row r="10" spans="1:11">
      <c r="A10" s="18">
        <v>69</v>
      </c>
      <c r="B10" s="15">
        <v>0.71653744614010051</v>
      </c>
      <c r="C10" s="15">
        <v>0.59418163752926934</v>
      </c>
      <c r="D10" s="15">
        <v>0.71354705006278263</v>
      </c>
      <c r="E10" s="15">
        <v>0.59833215922396299</v>
      </c>
      <c r="F10" s="15">
        <v>0.71615379285002068</v>
      </c>
      <c r="G10" s="15">
        <v>0.60815287113775407</v>
      </c>
      <c r="H10" s="15">
        <v>0.71200180523820233</v>
      </c>
      <c r="I10" s="15">
        <v>0.6100277686996165</v>
      </c>
      <c r="J10" s="15">
        <v>0.71884472959569734</v>
      </c>
      <c r="K10" s="15">
        <v>0.61983141261232599</v>
      </c>
    </row>
    <row r="11" spans="1:11">
      <c r="A11" s="18">
        <v>70</v>
      </c>
      <c r="B11" s="15">
        <v>0.75292378024401674</v>
      </c>
      <c r="C11" s="15">
        <v>0.62706647191185483</v>
      </c>
      <c r="D11" s="15">
        <v>0.74408070705297746</v>
      </c>
      <c r="E11" s="15">
        <v>0.63137137991053038</v>
      </c>
      <c r="F11" s="15">
        <v>0.74418969269987967</v>
      </c>
      <c r="G11" s="15">
        <v>0.63791535557753742</v>
      </c>
      <c r="H11" s="15">
        <v>0.7386839335721882</v>
      </c>
      <c r="I11" s="15">
        <v>0.6410553648925954</v>
      </c>
      <c r="J11" s="15">
        <v>0.7473882526557788</v>
      </c>
      <c r="K11" s="15">
        <v>0.65055272274512865</v>
      </c>
    </row>
    <row r="12" spans="1:11">
      <c r="A12" s="18">
        <v>71</v>
      </c>
      <c r="B12" s="15">
        <v>0.79421703738560534</v>
      </c>
      <c r="C12" s="15">
        <v>0.66424417556913218</v>
      </c>
      <c r="D12" s="15">
        <v>0.78257445697971895</v>
      </c>
      <c r="E12" s="15">
        <v>0.66942752512298631</v>
      </c>
      <c r="F12" s="15">
        <v>0.77779304883078093</v>
      </c>
      <c r="G12" s="15">
        <v>0.67166485736115844</v>
      </c>
      <c r="H12" s="15">
        <v>0.77150552892601787</v>
      </c>
      <c r="I12" s="15">
        <v>0.67720940942980712</v>
      </c>
      <c r="J12" s="15">
        <v>0.78038886967126875</v>
      </c>
      <c r="K12" s="15">
        <v>0.68519326547976356</v>
      </c>
    </row>
    <row r="13" spans="1:11">
      <c r="A13" s="18">
        <v>72</v>
      </c>
      <c r="B13" s="15">
        <v>0.83939482637421503</v>
      </c>
      <c r="C13" s="15">
        <v>0.70525940231218209</v>
      </c>
      <c r="D13" s="15">
        <v>0.82701186972621565</v>
      </c>
      <c r="E13" s="15">
        <v>0.71134296193288549</v>
      </c>
      <c r="F13" s="15">
        <v>0.81713078915638659</v>
      </c>
      <c r="G13" s="15">
        <v>0.70910585291461392</v>
      </c>
      <c r="H13" s="15">
        <v>0.81026107543680848</v>
      </c>
      <c r="I13" s="15">
        <v>0.71783855636668015</v>
      </c>
      <c r="J13" s="15">
        <v>0.81733273833998688</v>
      </c>
      <c r="K13" s="15">
        <v>0.72287835351006402</v>
      </c>
    </row>
    <row r="14" spans="1:11">
      <c r="A14" s="18">
        <v>73</v>
      </c>
      <c r="B14" s="15">
        <v>0.88739614923958532</v>
      </c>
      <c r="C14" s="15">
        <v>0.74975363822585894</v>
      </c>
      <c r="D14" s="15">
        <v>0.87517048161714905</v>
      </c>
      <c r="E14" s="15">
        <v>0.7561825762318346</v>
      </c>
      <c r="F14" s="15">
        <v>0.86181466995219547</v>
      </c>
      <c r="G14" s="15">
        <v>0.74985535459434371</v>
      </c>
      <c r="H14" s="15">
        <v>0.85408380709223131</v>
      </c>
      <c r="I14" s="15">
        <v>0.76210660397840391</v>
      </c>
      <c r="J14" s="15">
        <v>0.85780687727846783</v>
      </c>
      <c r="K14" s="15">
        <v>0.76285048708824887</v>
      </c>
    </row>
    <row r="15" spans="1:11">
      <c r="A15" s="18">
        <v>74</v>
      </c>
      <c r="B15" s="15">
        <v>0.9373642366646544</v>
      </c>
      <c r="C15" s="15">
        <v>0.79750314926580568</v>
      </c>
      <c r="D15" s="15">
        <v>0.92530851545974002</v>
      </c>
      <c r="E15" s="15">
        <v>0.80322704714449389</v>
      </c>
      <c r="F15" s="15">
        <v>0.91106472952433748</v>
      </c>
      <c r="G15" s="15">
        <v>0.7935222711084432</v>
      </c>
      <c r="H15" s="15">
        <v>0.90166545788075181</v>
      </c>
      <c r="I15" s="15">
        <v>0.80892627566676056</v>
      </c>
      <c r="J15" s="15">
        <v>0.90156505566265377</v>
      </c>
      <c r="K15" s="15">
        <v>0.80469106146944203</v>
      </c>
    </row>
    <row r="16" spans="1:11">
      <c r="A16" s="18">
        <v>75</v>
      </c>
      <c r="B16" s="15">
        <v>0.98884054894497264</v>
      </c>
      <c r="C16" s="15">
        <v>0.84828186854096688</v>
      </c>
      <c r="D16" s="15">
        <v>0.97653374900094914</v>
      </c>
      <c r="E16" s="15">
        <v>0.85210154876113486</v>
      </c>
      <c r="F16" s="15">
        <v>0.96388531797284849</v>
      </c>
      <c r="G16" s="15">
        <v>0.84019543843141842</v>
      </c>
      <c r="H16" s="15">
        <v>0.95159044090566658</v>
      </c>
      <c r="I16" s="15">
        <v>0.85732721892222274</v>
      </c>
      <c r="J16" s="15">
        <v>0.94847416350946101</v>
      </c>
      <c r="K16" s="15">
        <v>0.84860834029292165</v>
      </c>
    </row>
    <row r="17" spans="1:11">
      <c r="A17" s="18">
        <v>76</v>
      </c>
      <c r="B17" s="15">
        <v>1.0416598718052117</v>
      </c>
      <c r="C17" s="15">
        <v>0.90210663565709226</v>
      </c>
      <c r="D17" s="15">
        <v>1.0288181285158056</v>
      </c>
      <c r="E17" s="15">
        <v>0.90275677205741756</v>
      </c>
      <c r="F17" s="15">
        <v>1.0191105816504327</v>
      </c>
      <c r="G17" s="15">
        <v>0.89010552536330079</v>
      </c>
      <c r="H17" s="15">
        <v>1.0028466525759647</v>
      </c>
      <c r="I17" s="15">
        <v>0.90701537233059604</v>
      </c>
      <c r="J17" s="15">
        <v>0.99852931832122649</v>
      </c>
      <c r="K17" s="15">
        <v>0.89518419697170992</v>
      </c>
    </row>
    <row r="18" spans="1:11">
      <c r="A18" s="18">
        <v>77</v>
      </c>
      <c r="B18" s="15">
        <v>1.0958369925430287</v>
      </c>
      <c r="C18" s="15">
        <v>0.95883117753706359</v>
      </c>
      <c r="D18" s="15">
        <v>1.0825806304825447</v>
      </c>
      <c r="E18" s="15">
        <v>0.95538638178196467</v>
      </c>
      <c r="F18" s="15">
        <v>1.0758161308579903</v>
      </c>
      <c r="G18" s="15">
        <v>0.94342122703693609</v>
      </c>
      <c r="H18" s="15">
        <v>1.0551987722270104</v>
      </c>
      <c r="I18" s="15">
        <v>0.95848449440799721</v>
      </c>
      <c r="J18" s="15">
        <v>1.0517834485104038</v>
      </c>
      <c r="K18" s="15">
        <v>0.94525099327229556</v>
      </c>
    </row>
    <row r="19" spans="1:11">
      <c r="A19" s="18">
        <v>78</v>
      </c>
      <c r="B19" s="15">
        <v>1.1513764630518553</v>
      </c>
      <c r="C19" s="15">
        <v>1.0181815760995732</v>
      </c>
      <c r="D19" s="15">
        <v>1.1384260483852873</v>
      </c>
      <c r="E19" s="15">
        <v>1.0102550915528485</v>
      </c>
      <c r="F19" s="15">
        <v>1.1335169891011074</v>
      </c>
      <c r="G19" s="15">
        <v>1.0004183293743028</v>
      </c>
      <c r="H19" s="15">
        <v>1.1092505598153768</v>
      </c>
      <c r="I19" s="15">
        <v>1.0125355229082806</v>
      </c>
      <c r="J19" s="15">
        <v>1.108206715475577</v>
      </c>
      <c r="K19" s="15">
        <v>0.99973412810153062</v>
      </c>
    </row>
    <row r="20" spans="1:11">
      <c r="A20" s="18">
        <v>79</v>
      </c>
      <c r="B20" s="15">
        <v>1.2085110884384438</v>
      </c>
      <c r="C20" s="15">
        <v>1.0799192209561386</v>
      </c>
      <c r="D20" s="15">
        <v>1.1967479689353893</v>
      </c>
      <c r="E20" s="15">
        <v>1.0678044535925397</v>
      </c>
      <c r="F20" s="15">
        <v>1.1921750306623071</v>
      </c>
      <c r="G20" s="15">
        <v>1.0612287241675797</v>
      </c>
      <c r="H20" s="15">
        <v>1.1660424804860936</v>
      </c>
      <c r="I20" s="15">
        <v>1.0700174965413269</v>
      </c>
      <c r="J20" s="15">
        <v>1.1677623920128217</v>
      </c>
      <c r="K20" s="15">
        <v>1.0593198412142439</v>
      </c>
    </row>
    <row r="21" spans="1:11">
      <c r="A21" s="18">
        <v>80</v>
      </c>
      <c r="B21" s="15">
        <v>1.2677695518843983</v>
      </c>
      <c r="C21" s="15">
        <v>1.1440244227027383</v>
      </c>
      <c r="D21" s="15">
        <v>1.2575179036309092</v>
      </c>
      <c r="E21" s="15">
        <v>1.1285074090283576</v>
      </c>
      <c r="F21" s="15">
        <v>1.2522061823728503</v>
      </c>
      <c r="G21" s="15">
        <v>1.1260348606368016</v>
      </c>
      <c r="H21" s="15">
        <v>1.2264974229914936</v>
      </c>
      <c r="I21" s="15">
        <v>1.1312882702830012</v>
      </c>
      <c r="J21" s="15">
        <v>1.2304042511535664</v>
      </c>
      <c r="K21" s="15">
        <v>1.1243230326558593</v>
      </c>
    </row>
    <row r="22" spans="1:11">
      <c r="A22" s="18">
        <v>81</v>
      </c>
      <c r="B22" s="15">
        <v>1.3295438752574584</v>
      </c>
      <c r="C22" s="15">
        <v>1.2104570008262636</v>
      </c>
      <c r="D22" s="15">
        <v>1.3202954509251208</v>
      </c>
      <c r="E22" s="15">
        <v>1.1925903429771041</v>
      </c>
      <c r="F22" s="15">
        <v>1.3142771397906223</v>
      </c>
      <c r="G22" s="15">
        <v>1.1950105114716174</v>
      </c>
      <c r="H22" s="15">
        <v>1.2912590150287662</v>
      </c>
      <c r="I22" s="15">
        <v>1.1962572332002588</v>
      </c>
      <c r="J22" s="15">
        <v>1.2959585936598079</v>
      </c>
      <c r="K22" s="15">
        <v>1.194214926815788</v>
      </c>
    </row>
    <row r="23" spans="1:11">
      <c r="A23" s="18">
        <v>82</v>
      </c>
      <c r="B23" s="15">
        <v>1.3940139986823488</v>
      </c>
      <c r="C23" s="15">
        <v>1.2790409047356028</v>
      </c>
      <c r="D23" s="15">
        <v>1.38455339995858</v>
      </c>
      <c r="E23" s="15">
        <v>1.2601512527860186</v>
      </c>
      <c r="F23" s="15">
        <v>1.3787728337595724</v>
      </c>
      <c r="G23" s="15">
        <v>1.2678785890828916</v>
      </c>
      <c r="H23" s="15">
        <v>1.3604063275209397</v>
      </c>
      <c r="I23" s="15">
        <v>1.264676586781345</v>
      </c>
      <c r="J23" s="15">
        <v>1.3640766303315959</v>
      </c>
      <c r="K23" s="15">
        <v>1.2678283498978158</v>
      </c>
    </row>
    <row r="24" spans="1:11">
      <c r="A24" s="18">
        <v>83</v>
      </c>
      <c r="B24" s="15">
        <v>1.4614129921252972</v>
      </c>
      <c r="C24" s="15">
        <v>1.3493693091789765</v>
      </c>
      <c r="D24" s="15">
        <v>1.4499840908998696</v>
      </c>
      <c r="E24" s="15">
        <v>1.3311609017118329</v>
      </c>
      <c r="F24" s="15">
        <v>1.4458071909571304</v>
      </c>
      <c r="G24" s="15">
        <v>1.3440457949772364</v>
      </c>
      <c r="H24" s="15">
        <v>1.4333489910559207</v>
      </c>
      <c r="I24" s="15">
        <v>1.336282499527603</v>
      </c>
      <c r="J24" s="15">
        <v>1.4343604672845727</v>
      </c>
      <c r="K24" s="15">
        <v>1.343821957635436</v>
      </c>
    </row>
    <row r="25" spans="1:11">
      <c r="A25" s="18">
        <v>84</v>
      </c>
      <c r="B25" s="15">
        <v>1.5318954217379919</v>
      </c>
      <c r="C25" s="15">
        <v>1.4210006054945687</v>
      </c>
      <c r="D25" s="15">
        <v>1.5169047084899898</v>
      </c>
      <c r="E25" s="15">
        <v>1.4055206034592855</v>
      </c>
      <c r="F25" s="15">
        <v>1.5154160870242082</v>
      </c>
      <c r="G25" s="15">
        <v>1.4227729476061166</v>
      </c>
      <c r="H25" s="15">
        <v>1.5092417575019939</v>
      </c>
      <c r="I25" s="15">
        <v>1.4110813744405926</v>
      </c>
      <c r="J25" s="15">
        <v>1.5064254170914095</v>
      </c>
      <c r="K25" s="15">
        <v>1.4211026077396769</v>
      </c>
    </row>
    <row r="26" spans="1:11">
      <c r="A26" s="18">
        <v>85</v>
      </c>
      <c r="B26" s="15">
        <v>1.6053779321578205</v>
      </c>
      <c r="C26" s="15">
        <v>1.493719237508742</v>
      </c>
      <c r="D26" s="15">
        <v>1.5860758415971918</v>
      </c>
      <c r="E26" s="15">
        <v>1.4829253295688094</v>
      </c>
      <c r="F26" s="15">
        <v>1.5877945729980534</v>
      </c>
      <c r="G26" s="15">
        <v>1.5033017994625879</v>
      </c>
      <c r="H26" s="15">
        <v>1.5872970401334869</v>
      </c>
      <c r="I26" s="15">
        <v>1.489063329322742</v>
      </c>
      <c r="J26" s="15">
        <v>1.5800085118014</v>
      </c>
      <c r="K26" s="15">
        <v>1.4989828933271048</v>
      </c>
    </row>
    <row r="27" spans="1:11">
      <c r="A27" s="18">
        <v>86</v>
      </c>
      <c r="B27" s="15">
        <v>1.6816564652443358</v>
      </c>
      <c r="C27" s="15">
        <v>1.5674692375330963</v>
      </c>
      <c r="D27" s="15">
        <v>1.6581475516032635</v>
      </c>
      <c r="E27" s="15">
        <v>1.5626742587916742</v>
      </c>
      <c r="F27" s="15">
        <v>1.6631622138766629</v>
      </c>
      <c r="G27" s="15">
        <v>1.5848244968673251</v>
      </c>
      <c r="H27" s="15">
        <v>1.6668015496212656</v>
      </c>
      <c r="I27" s="15">
        <v>1.569970165923549</v>
      </c>
      <c r="J27" s="15">
        <v>1.6550397045199905</v>
      </c>
      <c r="K27" s="15">
        <v>1.5771503790718795</v>
      </c>
    </row>
    <row r="28" spans="1:11">
      <c r="A28" s="18">
        <v>87</v>
      </c>
      <c r="B28" s="15">
        <v>1.7603294322164169</v>
      </c>
      <c r="C28" s="15">
        <v>1.6419835800545799</v>
      </c>
      <c r="D28" s="15">
        <v>1.7333467514856939</v>
      </c>
      <c r="E28" s="15">
        <v>1.6436127678848826</v>
      </c>
      <c r="F28" s="15">
        <v>1.74165194098552</v>
      </c>
      <c r="G28" s="15">
        <v>1.6665051950034004</v>
      </c>
      <c r="H28" s="15">
        <v>1.7470209310790146</v>
      </c>
      <c r="I28" s="15">
        <v>1.6529810170782939</v>
      </c>
      <c r="J28" s="15">
        <v>1.7314662334027078</v>
      </c>
      <c r="K28" s="15">
        <v>1.655461347957778</v>
      </c>
    </row>
    <row r="29" spans="1:11">
      <c r="A29" s="18">
        <v>88</v>
      </c>
      <c r="B29" s="15">
        <v>1.8405922483786441</v>
      </c>
      <c r="C29" s="15">
        <v>1.716763515390102</v>
      </c>
      <c r="D29" s="15">
        <v>1.8113706535651592</v>
      </c>
      <c r="E29" s="15">
        <v>1.7242010382320601</v>
      </c>
      <c r="F29" s="15">
        <v>1.8229845031329224</v>
      </c>
      <c r="G29" s="15">
        <v>1.7473087565335359</v>
      </c>
      <c r="H29" s="15">
        <v>1.8271485251817949</v>
      </c>
      <c r="I29" s="15">
        <v>1.7366806440467462</v>
      </c>
      <c r="J29" s="15">
        <v>1.8092404651105187</v>
      </c>
      <c r="K29" s="15">
        <v>1.7335738526254738</v>
      </c>
    </row>
    <row r="30" spans="1:11">
      <c r="A30" s="18">
        <v>89</v>
      </c>
      <c r="B30" s="15">
        <v>1.921244693241658</v>
      </c>
      <c r="C30" s="15">
        <v>1.7906281473790675</v>
      </c>
      <c r="D30" s="15">
        <v>1.8913617137920813</v>
      </c>
      <c r="E30" s="15">
        <v>1.8028717755290156</v>
      </c>
      <c r="F30" s="15">
        <v>1.9063588782858043</v>
      </c>
      <c r="G30" s="15">
        <v>1.8258725679365384</v>
      </c>
      <c r="H30" s="15">
        <v>1.9063542761960923</v>
      </c>
      <c r="I30" s="15">
        <v>1.8191464003586342</v>
      </c>
      <c r="J30" s="15">
        <v>1.8883254802752552</v>
      </c>
      <c r="K30" s="15">
        <v>1.8105221005730185</v>
      </c>
    </row>
    <row r="31" spans="1:11">
      <c r="A31" s="18">
        <v>90</v>
      </c>
      <c r="B31" s="15">
        <v>2.0006304565957467</v>
      </c>
      <c r="C31" s="15">
        <v>1.8616407244783331</v>
      </c>
      <c r="D31" s="15">
        <v>1.9720380858766788</v>
      </c>
      <c r="E31" s="15">
        <v>1.8776732391800728</v>
      </c>
      <c r="F31" s="15">
        <v>1.990493987401857</v>
      </c>
      <c r="G31" s="15">
        <v>1.9004975867351612</v>
      </c>
      <c r="H31" s="15">
        <v>1.9838998067691316</v>
      </c>
      <c r="I31" s="15">
        <v>1.8982146448536121</v>
      </c>
      <c r="J31" s="15">
        <v>1.9686588895018313</v>
      </c>
      <c r="K31" s="15">
        <v>1.884338987010211</v>
      </c>
    </row>
    <row r="32" spans="1:11">
      <c r="A32" s="18">
        <v>91</v>
      </c>
      <c r="B32" s="15">
        <v>2.0766895510134251</v>
      </c>
      <c r="C32" s="15">
        <v>1.927184529666546</v>
      </c>
      <c r="D32" s="15">
        <v>2.0517799571345701</v>
      </c>
      <c r="E32" s="15">
        <v>1.9459181610784939</v>
      </c>
      <c r="F32" s="15">
        <v>2.0738265976123902</v>
      </c>
      <c r="G32" s="15">
        <v>1.9689889378739558</v>
      </c>
      <c r="H32" s="15">
        <v>2.0588431382739505</v>
      </c>
      <c r="I32" s="15">
        <v>1.9714310818916165</v>
      </c>
      <c r="J32" s="15">
        <v>2.0499997446340439</v>
      </c>
      <c r="K32" s="15">
        <v>1.952367688404079</v>
      </c>
    </row>
    <row r="33" spans="1:11">
      <c r="A33" s="18">
        <v>92</v>
      </c>
      <c r="B33" s="15">
        <v>2.1473461612737101</v>
      </c>
      <c r="C33" s="15">
        <v>1.9840075894845552</v>
      </c>
      <c r="D33" s="15">
        <v>2.1288589947966123</v>
      </c>
      <c r="E33" s="15">
        <v>2.0042792992447374</v>
      </c>
      <c r="F33" s="15">
        <v>2.1548206273519379</v>
      </c>
      <c r="G33" s="15">
        <v>2.0287407077677808</v>
      </c>
      <c r="H33" s="15">
        <v>2.1299612054822563</v>
      </c>
      <c r="I33" s="15">
        <v>2.0361998116605178</v>
      </c>
      <c r="J33" s="15">
        <v>2.131776783531258</v>
      </c>
      <c r="K33" s="15">
        <v>2.0117233076742997</v>
      </c>
    </row>
    <row r="34" spans="1:11">
      <c r="A34" s="18">
        <v>93</v>
      </c>
      <c r="B34" s="15">
        <v>2.2108593347148031</v>
      </c>
      <c r="C34" s="15">
        <v>2.0284638468484193</v>
      </c>
      <c r="D34" s="15">
        <v>2.2017435306225845</v>
      </c>
      <c r="E34" s="15">
        <v>2.0492302482229134</v>
      </c>
      <c r="F34" s="15">
        <v>2.2321258753050568</v>
      </c>
      <c r="G34" s="15">
        <v>2.0768196833216295</v>
      </c>
      <c r="H34" s="15">
        <v>2.1958324357953063</v>
      </c>
      <c r="I34" s="15">
        <v>2.0898088168474875</v>
      </c>
      <c r="J34" s="15">
        <v>2.2131296119335215</v>
      </c>
      <c r="K34" s="15">
        <v>2.0596047761482583</v>
      </c>
    </row>
    <row r="35" spans="1:11">
      <c r="A35" s="18">
        <v>94</v>
      </c>
      <c r="B35" s="15">
        <v>2.2659226545262237</v>
      </c>
      <c r="C35" s="15">
        <v>2.0568432846096463</v>
      </c>
      <c r="D35" s="15">
        <v>2.2691244516813867</v>
      </c>
      <c r="E35" s="15">
        <v>2.0773308901066656</v>
      </c>
      <c r="F35" s="15">
        <v>2.3045802953391235</v>
      </c>
      <c r="G35" s="15">
        <v>2.1102511619015423</v>
      </c>
      <c r="H35" s="15">
        <v>2.2550845612043209</v>
      </c>
      <c r="I35" s="15">
        <v>2.1295839650757591</v>
      </c>
      <c r="J35" s="15">
        <v>2.2930748094330244</v>
      </c>
      <c r="K35" s="15">
        <v>2.0934956629890604</v>
      </c>
    </row>
    <row r="36" spans="1:11">
      <c r="A36" s="18">
        <v>95</v>
      </c>
      <c r="B36" s="15">
        <v>2.311659490438783</v>
      </c>
      <c r="C36" s="15">
        <v>2.0657583572055485</v>
      </c>
      <c r="D36" s="15">
        <v>2.329936212524049</v>
      </c>
      <c r="E36" s="15">
        <v>2.0855775791640632</v>
      </c>
      <c r="F36" s="15">
        <v>2.3712710022039412</v>
      </c>
      <c r="G36" s="15">
        <v>2.1263113745451632</v>
      </c>
      <c r="H36" s="15">
        <v>2.3065473024158671</v>
      </c>
      <c r="I36" s="15">
        <v>2.1531823759374418</v>
      </c>
      <c r="J36" s="15">
        <v>2.3707322566337492</v>
      </c>
      <c r="K36" s="15">
        <v>2.1112956058214203</v>
      </c>
    </row>
    <row r="37" spans="1:11">
      <c r="A37" s="18">
        <v>96</v>
      </c>
      <c r="B37" s="15">
        <v>2.3475477027960712</v>
      </c>
      <c r="C37" s="15">
        <v>2.0525660000170856</v>
      </c>
      <c r="D37" s="15">
        <v>2.3833644192207348</v>
      </c>
      <c r="E37" s="15">
        <v>2.0717880404613269</v>
      </c>
      <c r="F37" s="15">
        <v>2.4315692884326174</v>
      </c>
      <c r="G37" s="15">
        <v>2.1228585935403586</v>
      </c>
      <c r="H37" s="15">
        <v>2.349424361999791</v>
      </c>
      <c r="I37" s="15">
        <v>2.1587787644547554</v>
      </c>
      <c r="J37" s="15">
        <v>2.4454285948185102</v>
      </c>
      <c r="K37" s="15">
        <v>2.111453904130606</v>
      </c>
    </row>
    <row r="38" spans="1:11">
      <c r="A38" s="18">
        <v>97</v>
      </c>
      <c r="B38" s="15">
        <v>2.3733405617017711</v>
      </c>
      <c r="C38" s="15">
        <v>2.0156217631574087</v>
      </c>
      <c r="D38" s="15">
        <v>2.4289547969313237</v>
      </c>
      <c r="E38" s="15">
        <v>2.0346598658055512</v>
      </c>
      <c r="F38" s="15">
        <v>2.485083118868574</v>
      </c>
      <c r="G38" s="15">
        <v>2.0985602881555292</v>
      </c>
      <c r="H38" s="15">
        <v>2.3832709523605837</v>
      </c>
      <c r="I38" s="15">
        <v>2.1451947059735184</v>
      </c>
      <c r="J38" s="15">
        <v>2.5167659578396258</v>
      </c>
      <c r="K38" s="15">
        <v>2.093004975457867</v>
      </c>
    </row>
    <row r="39" spans="1:11">
      <c r="A39" s="18">
        <v>98</v>
      </c>
      <c r="B39" s="15">
        <v>2.3889623234932977</v>
      </c>
      <c r="C39" s="15">
        <v>1.9542868552341988</v>
      </c>
      <c r="D39" s="15">
        <v>2.4665366282596541</v>
      </c>
      <c r="E39" s="15">
        <v>1.9736679414098055</v>
      </c>
      <c r="F39" s="15">
        <v>2.5316806515294461</v>
      </c>
      <c r="G39" s="15">
        <v>2.0528581286144303</v>
      </c>
      <c r="H39" s="15">
        <v>2.4079277594088389</v>
      </c>
      <c r="I39" s="15">
        <v>2.1119105891004386</v>
      </c>
      <c r="J39" s="15">
        <v>2.584607504612439</v>
      </c>
      <c r="K39" s="15">
        <v>2.0555790821000155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1"/>
  <sheetViews>
    <sheetView workbookViewId="0">
      <selection activeCell="A2" sqref="A2"/>
    </sheetView>
  </sheetViews>
  <sheetFormatPr defaultColWidth="12.7109375" defaultRowHeight="15"/>
  <sheetData>
    <row r="1" spans="1:6">
      <c r="A1" s="7" t="s">
        <v>183</v>
      </c>
    </row>
    <row r="2" spans="1:6">
      <c r="A2" s="7"/>
    </row>
    <row r="3" spans="1:6">
      <c r="A3" s="7"/>
    </row>
    <row r="4" spans="1:6">
      <c r="A4" t="s">
        <v>135</v>
      </c>
      <c r="C4" s="68">
        <v>65</v>
      </c>
      <c r="E4" t="s">
        <v>165</v>
      </c>
      <c r="F4" s="61">
        <f>F97</f>
        <v>146400</v>
      </c>
    </row>
    <row r="5" spans="1:6">
      <c r="A5" t="s">
        <v>136</v>
      </c>
      <c r="C5" s="69">
        <v>85</v>
      </c>
      <c r="E5" s="67" t="s">
        <v>166</v>
      </c>
      <c r="F5" s="61">
        <f>H97</f>
        <v>146400</v>
      </c>
    </row>
    <row r="6" spans="1:6">
      <c r="A6" t="s">
        <v>137</v>
      </c>
      <c r="C6" s="70">
        <v>0</v>
      </c>
    </row>
    <row r="7" spans="1:6">
      <c r="A7" s="66" t="s">
        <v>164</v>
      </c>
    </row>
    <row r="8" spans="1:6">
      <c r="A8" s="76" t="s">
        <v>153</v>
      </c>
      <c r="B8" s="71">
        <v>3.1E-2</v>
      </c>
      <c r="C8" s="76" t="s">
        <v>158</v>
      </c>
      <c r="D8" s="71">
        <v>5.2999999999999999E-2</v>
      </c>
    </row>
    <row r="9" spans="1:6">
      <c r="A9" s="76" t="s">
        <v>154</v>
      </c>
      <c r="B9" s="72">
        <v>3.4000000000000002E-2</v>
      </c>
      <c r="C9" s="76" t="s">
        <v>159</v>
      </c>
      <c r="D9" s="72">
        <v>0.05</v>
      </c>
    </row>
    <row r="10" spans="1:6">
      <c r="A10" s="76" t="s">
        <v>155</v>
      </c>
      <c r="B10" s="72">
        <v>2.9000000000000001E-2</v>
      </c>
      <c r="C10" s="76" t="s">
        <v>160</v>
      </c>
      <c r="D10" s="72">
        <v>5.1999999999999998E-2</v>
      </c>
    </row>
    <row r="11" spans="1:6">
      <c r="A11" s="76" t="s">
        <v>156</v>
      </c>
      <c r="B11" s="72">
        <v>6.4000000000000001E-2</v>
      </c>
      <c r="C11" s="76" t="s">
        <v>161</v>
      </c>
      <c r="D11" s="72">
        <v>5.5E-2</v>
      </c>
    </row>
    <row r="12" spans="1:6">
      <c r="A12" s="76" t="s">
        <v>157</v>
      </c>
      <c r="B12" s="73">
        <v>4.7E-2</v>
      </c>
      <c r="C12" s="76" t="s">
        <v>162</v>
      </c>
      <c r="D12" s="72">
        <v>5.8000000000000003E-2</v>
      </c>
    </row>
    <row r="13" spans="1:6">
      <c r="C13" s="76" t="s">
        <v>163</v>
      </c>
      <c r="D13" s="73">
        <v>5.7000000000000002E-2</v>
      </c>
    </row>
    <row r="14" spans="1:6">
      <c r="A14" s="75" t="s">
        <v>168</v>
      </c>
    </row>
    <row r="15" spans="1:6">
      <c r="A15" s="77" t="s">
        <v>169</v>
      </c>
      <c r="B15" s="81">
        <v>4837.9443419999998</v>
      </c>
      <c r="D15" s="77" t="s">
        <v>170</v>
      </c>
    </row>
    <row r="16" spans="1:6">
      <c r="D16" s="78" t="s">
        <v>171</v>
      </c>
      <c r="F16" s="82">
        <v>2032.6846057979997</v>
      </c>
    </row>
    <row r="17" spans="1:6">
      <c r="D17" s="78" t="s">
        <v>172</v>
      </c>
      <c r="F17" s="83">
        <f>ROUND(104.9*12,0)</f>
        <v>1259</v>
      </c>
    </row>
    <row r="18" spans="1:6">
      <c r="D18" s="80" t="s">
        <v>173</v>
      </c>
      <c r="F18" s="83">
        <v>741</v>
      </c>
    </row>
    <row r="19" spans="1:6">
      <c r="D19" s="80" t="s">
        <v>174</v>
      </c>
      <c r="F19" s="84">
        <v>371</v>
      </c>
    </row>
    <row r="20" spans="1:6">
      <c r="D20" s="79" t="s">
        <v>175</v>
      </c>
      <c r="F20" s="61">
        <f>SUM(F16:F19)</f>
        <v>4403.6846057980001</v>
      </c>
    </row>
    <row r="22" spans="1:6" ht="30">
      <c r="A22" s="10" t="s">
        <v>145</v>
      </c>
      <c r="B22" s="89" t="s">
        <v>151</v>
      </c>
      <c r="C22" s="89"/>
      <c r="D22" s="89"/>
      <c r="E22" s="89"/>
      <c r="F22" s="89"/>
    </row>
    <row r="23" spans="1:6">
      <c r="A23" s="62">
        <f>H97</f>
        <v>146400</v>
      </c>
      <c r="B23" s="57">
        <v>75</v>
      </c>
      <c r="C23" s="57">
        <v>80</v>
      </c>
      <c r="D23" s="57">
        <v>85</v>
      </c>
      <c r="E23" s="57">
        <v>90</v>
      </c>
      <c r="F23" s="57">
        <v>95</v>
      </c>
    </row>
    <row r="24" spans="1:6">
      <c r="A24" s="57">
        <v>55</v>
      </c>
      <c r="B24" s="24">
        <f t="dataTable" ref="B24:F27" dt2D="1" dtr="1" r1="C5" r2="C4"/>
        <v>206200</v>
      </c>
      <c r="C24" s="24">
        <v>276300</v>
      </c>
      <c r="D24" s="24">
        <v>372400</v>
      </c>
      <c r="E24" s="24">
        <v>501500</v>
      </c>
      <c r="F24" s="24">
        <v>672500</v>
      </c>
    </row>
    <row r="25" spans="1:6">
      <c r="A25" s="57">
        <v>60</v>
      </c>
      <c r="B25" s="87">
        <v>123400</v>
      </c>
      <c r="C25" s="87">
        <v>176500</v>
      </c>
      <c r="D25" s="87">
        <v>249300</v>
      </c>
      <c r="E25" s="87">
        <v>347200</v>
      </c>
      <c r="F25" s="87">
        <v>476800</v>
      </c>
    </row>
    <row r="26" spans="1:6">
      <c r="A26" s="57">
        <v>65</v>
      </c>
      <c r="B26" s="87">
        <v>50900</v>
      </c>
      <c r="C26" s="87">
        <v>91200</v>
      </c>
      <c r="D26" s="87">
        <v>146400</v>
      </c>
      <c r="E26" s="87">
        <v>220600</v>
      </c>
      <c r="F26" s="87">
        <v>318800</v>
      </c>
    </row>
    <row r="27" spans="1:6">
      <c r="A27" s="57">
        <v>70</v>
      </c>
      <c r="B27" s="87">
        <v>23000</v>
      </c>
      <c r="C27" s="87">
        <v>53700</v>
      </c>
      <c r="D27" s="87">
        <v>95500</v>
      </c>
      <c r="E27" s="87">
        <v>151800</v>
      </c>
      <c r="F27" s="87">
        <v>226200</v>
      </c>
    </row>
    <row r="34" spans="1:8" ht="30">
      <c r="A34" s="57" t="s">
        <v>5</v>
      </c>
      <c r="B34" s="10" t="s">
        <v>138</v>
      </c>
      <c r="C34" s="10" t="s">
        <v>139</v>
      </c>
      <c r="D34" s="10" t="s">
        <v>140</v>
      </c>
      <c r="E34" s="10" t="s">
        <v>141</v>
      </c>
      <c r="F34" s="10" t="s">
        <v>142</v>
      </c>
      <c r="G34" s="10" t="s">
        <v>143</v>
      </c>
      <c r="H34" s="10" t="s">
        <v>144</v>
      </c>
    </row>
    <row r="35" spans="1:8">
      <c r="A35" s="57">
        <f>C4</f>
        <v>65</v>
      </c>
      <c r="B35" s="38">
        <f>VLOOKUP(A35,$A$103:$B$201,2)</f>
        <v>4015</v>
      </c>
      <c r="D35" s="59">
        <v>1</v>
      </c>
      <c r="E35" s="60">
        <f t="shared" ref="E35:E66" si="0">IF(A35&lt;$C$5,1,0)</f>
        <v>1</v>
      </c>
      <c r="F35" s="38">
        <f>B35*D35*E35</f>
        <v>4015</v>
      </c>
      <c r="G35" s="59">
        <f>1/(1+C6)^0.5</f>
        <v>1</v>
      </c>
      <c r="H35" s="38">
        <f>F35*G35</f>
        <v>4015</v>
      </c>
    </row>
    <row r="36" spans="1:8">
      <c r="A36" s="57">
        <f>A35+1</f>
        <v>66</v>
      </c>
      <c r="B36" s="38">
        <f t="shared" ref="B36:B95" si="1">VLOOKUP(A36,$A$103:$B$201,2)</f>
        <v>4039</v>
      </c>
      <c r="C36" s="11">
        <f>B8</f>
        <v>3.1E-2</v>
      </c>
      <c r="D36" s="59">
        <f>D35*(1+C36)</f>
        <v>1.0309999999999999</v>
      </c>
      <c r="E36" s="60">
        <f t="shared" si="0"/>
        <v>1</v>
      </c>
      <c r="F36" s="38">
        <f t="shared" ref="F36:F95" si="2">B36*D36*E36</f>
        <v>4164.2089999999998</v>
      </c>
      <c r="G36" s="59">
        <f t="shared" ref="G36:G67" si="3">G35/(1+$C$6)</f>
        <v>1</v>
      </c>
      <c r="H36" s="38">
        <f t="shared" ref="H36:H95" si="4">F36*G36</f>
        <v>4164.2089999999998</v>
      </c>
    </row>
    <row r="37" spans="1:8">
      <c r="A37" s="57">
        <f t="shared" ref="A37:A95" si="5">A36+1</f>
        <v>67</v>
      </c>
      <c r="B37" s="38">
        <f t="shared" si="1"/>
        <v>4068</v>
      </c>
      <c r="C37" s="11">
        <f t="shared" ref="C37:C40" si="6">B9</f>
        <v>3.4000000000000002E-2</v>
      </c>
      <c r="D37" s="59">
        <f t="shared" ref="D37:D95" si="7">D36*(1+C37)</f>
        <v>1.0660539999999998</v>
      </c>
      <c r="E37" s="60">
        <f t="shared" si="0"/>
        <v>1</v>
      </c>
      <c r="F37" s="38">
        <f t="shared" si="2"/>
        <v>4336.7076719999995</v>
      </c>
      <c r="G37" s="59">
        <f t="shared" si="3"/>
        <v>1</v>
      </c>
      <c r="H37" s="38">
        <f t="shared" si="4"/>
        <v>4336.7076719999995</v>
      </c>
    </row>
    <row r="38" spans="1:8">
      <c r="A38" s="57">
        <f t="shared" si="5"/>
        <v>68</v>
      </c>
      <c r="B38" s="38">
        <f t="shared" si="1"/>
        <v>4102</v>
      </c>
      <c r="C38" s="11">
        <f t="shared" si="6"/>
        <v>2.9000000000000001E-2</v>
      </c>
      <c r="D38" s="59">
        <f t="shared" si="7"/>
        <v>1.0969695659999998</v>
      </c>
      <c r="E38" s="60">
        <f t="shared" si="0"/>
        <v>1</v>
      </c>
      <c r="F38" s="38">
        <f t="shared" si="2"/>
        <v>4499.769159731999</v>
      </c>
      <c r="G38" s="59">
        <f t="shared" si="3"/>
        <v>1</v>
      </c>
      <c r="H38" s="38">
        <f t="shared" si="4"/>
        <v>4499.769159731999</v>
      </c>
    </row>
    <row r="39" spans="1:8">
      <c r="A39" s="57">
        <f t="shared" si="5"/>
        <v>69</v>
      </c>
      <c r="B39" s="38">
        <f t="shared" si="1"/>
        <v>4144</v>
      </c>
      <c r="C39" s="11">
        <f t="shared" si="6"/>
        <v>6.4000000000000001E-2</v>
      </c>
      <c r="D39" s="59">
        <f t="shared" si="7"/>
        <v>1.1671756182239998</v>
      </c>
      <c r="E39" s="60">
        <f t="shared" si="0"/>
        <v>1</v>
      </c>
      <c r="F39" s="38">
        <f t="shared" si="2"/>
        <v>4836.7757619202557</v>
      </c>
      <c r="G39" s="59">
        <f t="shared" si="3"/>
        <v>1</v>
      </c>
      <c r="H39" s="38">
        <f t="shared" si="4"/>
        <v>4836.7757619202557</v>
      </c>
    </row>
    <row r="40" spans="1:8">
      <c r="A40" s="57">
        <f t="shared" si="5"/>
        <v>70</v>
      </c>
      <c r="B40" s="38">
        <f t="shared" si="1"/>
        <v>4188</v>
      </c>
      <c r="C40" s="11">
        <f t="shared" si="6"/>
        <v>4.7E-2</v>
      </c>
      <c r="D40" s="59">
        <f t="shared" si="7"/>
        <v>1.2220328722805278</v>
      </c>
      <c r="E40" s="60">
        <f t="shared" si="0"/>
        <v>1</v>
      </c>
      <c r="F40" s="38">
        <f t="shared" si="2"/>
        <v>5117.8736691108506</v>
      </c>
      <c r="G40" s="59">
        <f t="shared" si="3"/>
        <v>1</v>
      </c>
      <c r="H40" s="38">
        <f t="shared" si="4"/>
        <v>5117.8736691108506</v>
      </c>
    </row>
    <row r="41" spans="1:8">
      <c r="A41" s="57">
        <f t="shared" si="5"/>
        <v>71</v>
      </c>
      <c r="B41" s="38">
        <f t="shared" si="1"/>
        <v>4235</v>
      </c>
      <c r="C41" s="11">
        <f>D8</f>
        <v>5.2999999999999999E-2</v>
      </c>
      <c r="D41" s="59">
        <f t="shared" si="7"/>
        <v>1.2868006145113957</v>
      </c>
      <c r="E41" s="60">
        <f t="shared" si="0"/>
        <v>1</v>
      </c>
      <c r="F41" s="38">
        <f t="shared" si="2"/>
        <v>5449.600602455761</v>
      </c>
      <c r="G41" s="59">
        <f t="shared" si="3"/>
        <v>1</v>
      </c>
      <c r="H41" s="38">
        <f t="shared" si="4"/>
        <v>5449.600602455761</v>
      </c>
    </row>
    <row r="42" spans="1:8">
      <c r="A42" s="57">
        <f t="shared" si="5"/>
        <v>72</v>
      </c>
      <c r="B42" s="38">
        <f t="shared" si="1"/>
        <v>4286</v>
      </c>
      <c r="C42" s="11">
        <f t="shared" ref="C42:C46" si="8">D9</f>
        <v>0.05</v>
      </c>
      <c r="D42" s="59">
        <f t="shared" si="7"/>
        <v>1.3511406452369656</v>
      </c>
      <c r="E42" s="60">
        <f t="shared" si="0"/>
        <v>1</v>
      </c>
      <c r="F42" s="38">
        <f t="shared" si="2"/>
        <v>5790.9888054856347</v>
      </c>
      <c r="G42" s="59">
        <f t="shared" si="3"/>
        <v>1</v>
      </c>
      <c r="H42" s="38">
        <f t="shared" si="4"/>
        <v>5790.9888054856347</v>
      </c>
    </row>
    <row r="43" spans="1:8">
      <c r="A43" s="57">
        <f t="shared" si="5"/>
        <v>73</v>
      </c>
      <c r="B43" s="38">
        <f t="shared" si="1"/>
        <v>4335</v>
      </c>
      <c r="C43" s="11">
        <f t="shared" si="8"/>
        <v>5.1999999999999998E-2</v>
      </c>
      <c r="D43" s="59">
        <f t="shared" si="7"/>
        <v>1.4213999587892878</v>
      </c>
      <c r="E43" s="60">
        <f t="shared" si="0"/>
        <v>1</v>
      </c>
      <c r="F43" s="38">
        <f t="shared" si="2"/>
        <v>6161.768821351563</v>
      </c>
      <c r="G43" s="59">
        <f t="shared" si="3"/>
        <v>1</v>
      </c>
      <c r="H43" s="38">
        <f t="shared" si="4"/>
        <v>6161.768821351563</v>
      </c>
    </row>
    <row r="44" spans="1:8">
      <c r="A44" s="57">
        <f t="shared" si="5"/>
        <v>74</v>
      </c>
      <c r="B44" s="38">
        <f t="shared" si="1"/>
        <v>4382</v>
      </c>
      <c r="C44" s="11">
        <f t="shared" si="8"/>
        <v>5.5E-2</v>
      </c>
      <c r="D44" s="59">
        <f t="shared" si="7"/>
        <v>1.4995769565226986</v>
      </c>
      <c r="E44" s="60">
        <f t="shared" si="0"/>
        <v>1</v>
      </c>
      <c r="F44" s="38">
        <f t="shared" si="2"/>
        <v>6571.1462234824658</v>
      </c>
      <c r="G44" s="59">
        <f t="shared" si="3"/>
        <v>1</v>
      </c>
      <c r="H44" s="38">
        <f t="shared" si="4"/>
        <v>6571.1462234824658</v>
      </c>
    </row>
    <row r="45" spans="1:8">
      <c r="A45" s="57">
        <f t="shared" si="5"/>
        <v>75</v>
      </c>
      <c r="B45" s="38">
        <f t="shared" si="1"/>
        <v>4430</v>
      </c>
      <c r="C45" s="11">
        <f t="shared" si="8"/>
        <v>5.8000000000000003E-2</v>
      </c>
      <c r="D45" s="59">
        <f t="shared" si="7"/>
        <v>1.5865524200010153</v>
      </c>
      <c r="E45" s="60">
        <f t="shared" si="0"/>
        <v>1</v>
      </c>
      <c r="F45" s="38">
        <f t="shared" si="2"/>
        <v>7028.427220604498</v>
      </c>
      <c r="G45" s="59">
        <f t="shared" si="3"/>
        <v>1</v>
      </c>
      <c r="H45" s="38">
        <f t="shared" si="4"/>
        <v>7028.427220604498</v>
      </c>
    </row>
    <row r="46" spans="1:8">
      <c r="A46" s="57">
        <f t="shared" si="5"/>
        <v>76</v>
      </c>
      <c r="B46" s="38">
        <f t="shared" si="1"/>
        <v>4478</v>
      </c>
      <c r="C46" s="11">
        <f t="shared" si="8"/>
        <v>5.7000000000000002E-2</v>
      </c>
      <c r="D46" s="59">
        <f t="shared" si="7"/>
        <v>1.6769859079410729</v>
      </c>
      <c r="E46" s="60">
        <f t="shared" si="0"/>
        <v>1</v>
      </c>
      <c r="F46" s="38">
        <f t="shared" si="2"/>
        <v>7509.5428957601243</v>
      </c>
      <c r="G46" s="59">
        <f t="shared" si="3"/>
        <v>1</v>
      </c>
      <c r="H46" s="38">
        <f t="shared" si="4"/>
        <v>7509.5428957601243</v>
      </c>
    </row>
    <row r="47" spans="1:8">
      <c r="A47" s="57">
        <f t="shared" si="5"/>
        <v>77</v>
      </c>
      <c r="B47" s="38">
        <f t="shared" si="1"/>
        <v>4525</v>
      </c>
      <c r="C47" s="11">
        <f>C46</f>
        <v>5.7000000000000002E-2</v>
      </c>
      <c r="D47" s="59">
        <f t="shared" si="7"/>
        <v>1.772574104693714</v>
      </c>
      <c r="E47" s="60">
        <f t="shared" si="0"/>
        <v>1</v>
      </c>
      <c r="F47" s="38">
        <f t="shared" si="2"/>
        <v>8020.8978237390556</v>
      </c>
      <c r="G47" s="59">
        <f t="shared" si="3"/>
        <v>1</v>
      </c>
      <c r="H47" s="38">
        <f t="shared" si="4"/>
        <v>8020.8978237390556</v>
      </c>
    </row>
    <row r="48" spans="1:8">
      <c r="A48" s="57">
        <f t="shared" si="5"/>
        <v>78</v>
      </c>
      <c r="B48" s="38">
        <f t="shared" si="1"/>
        <v>4572</v>
      </c>
      <c r="C48" s="11">
        <f t="shared" ref="C48:C95" si="9">C47</f>
        <v>5.7000000000000002E-2</v>
      </c>
      <c r="D48" s="59">
        <f t="shared" si="7"/>
        <v>1.8736108286612556</v>
      </c>
      <c r="E48" s="60">
        <f t="shared" si="0"/>
        <v>1</v>
      </c>
      <c r="F48" s="38">
        <f t="shared" si="2"/>
        <v>8566.1487086392608</v>
      </c>
      <c r="G48" s="59">
        <f t="shared" si="3"/>
        <v>1</v>
      </c>
      <c r="H48" s="38">
        <f t="shared" si="4"/>
        <v>8566.1487086392608</v>
      </c>
    </row>
    <row r="49" spans="1:8">
      <c r="A49" s="57">
        <f t="shared" si="5"/>
        <v>79</v>
      </c>
      <c r="B49" s="38">
        <f t="shared" si="1"/>
        <v>4614</v>
      </c>
      <c r="C49" s="11">
        <f t="shared" si="9"/>
        <v>5.7000000000000002E-2</v>
      </c>
      <c r="D49" s="59">
        <f t="shared" si="7"/>
        <v>1.980406645894947</v>
      </c>
      <c r="E49" s="60">
        <f t="shared" si="0"/>
        <v>1</v>
      </c>
      <c r="F49" s="38">
        <f t="shared" si="2"/>
        <v>9137.5962641592851</v>
      </c>
      <c r="G49" s="59">
        <f t="shared" si="3"/>
        <v>1</v>
      </c>
      <c r="H49" s="38">
        <f t="shared" si="4"/>
        <v>9137.5962641592851</v>
      </c>
    </row>
    <row r="50" spans="1:8">
      <c r="A50" s="57">
        <f t="shared" si="5"/>
        <v>80</v>
      </c>
      <c r="B50" s="38">
        <f t="shared" si="1"/>
        <v>4650</v>
      </c>
      <c r="C50" s="11">
        <f t="shared" si="9"/>
        <v>5.7000000000000002E-2</v>
      </c>
      <c r="D50" s="59">
        <f t="shared" si="7"/>
        <v>2.093289824710959</v>
      </c>
      <c r="E50" s="60">
        <f t="shared" si="0"/>
        <v>1</v>
      </c>
      <c r="F50" s="38">
        <f t="shared" si="2"/>
        <v>9733.7976849059596</v>
      </c>
      <c r="G50" s="59">
        <f t="shared" si="3"/>
        <v>1</v>
      </c>
      <c r="H50" s="38">
        <f t="shared" si="4"/>
        <v>9733.7976849059596</v>
      </c>
    </row>
    <row r="51" spans="1:8">
      <c r="A51" s="57">
        <f t="shared" si="5"/>
        <v>81</v>
      </c>
      <c r="B51" s="38">
        <f t="shared" si="1"/>
        <v>4682</v>
      </c>
      <c r="C51" s="11">
        <f t="shared" si="9"/>
        <v>5.7000000000000002E-2</v>
      </c>
      <c r="D51" s="59">
        <f t="shared" si="7"/>
        <v>2.2126073447194834</v>
      </c>
      <c r="E51" s="60">
        <f t="shared" si="0"/>
        <v>1</v>
      </c>
      <c r="F51" s="38">
        <f t="shared" si="2"/>
        <v>10359.427587976621</v>
      </c>
      <c r="G51" s="59">
        <f t="shared" si="3"/>
        <v>1</v>
      </c>
      <c r="H51" s="38">
        <f t="shared" si="4"/>
        <v>10359.427587976621</v>
      </c>
    </row>
    <row r="52" spans="1:8">
      <c r="A52" s="57">
        <f t="shared" si="5"/>
        <v>82</v>
      </c>
      <c r="B52" s="38">
        <f t="shared" si="1"/>
        <v>4708</v>
      </c>
      <c r="C52" s="11">
        <f t="shared" si="9"/>
        <v>5.7000000000000002E-2</v>
      </c>
      <c r="D52" s="59">
        <f t="shared" si="7"/>
        <v>2.338725963368494</v>
      </c>
      <c r="E52" s="60">
        <f t="shared" si="0"/>
        <v>1</v>
      </c>
      <c r="F52" s="38">
        <f t="shared" si="2"/>
        <v>11010.72183553887</v>
      </c>
      <c r="G52" s="59">
        <f t="shared" si="3"/>
        <v>1</v>
      </c>
      <c r="H52" s="38">
        <f t="shared" si="4"/>
        <v>11010.72183553887</v>
      </c>
    </row>
    <row r="53" spans="1:8">
      <c r="A53" s="57">
        <f t="shared" si="5"/>
        <v>83</v>
      </c>
      <c r="B53" s="38">
        <f t="shared" si="1"/>
        <v>4730</v>
      </c>
      <c r="C53" s="11">
        <f t="shared" si="9"/>
        <v>5.7000000000000002E-2</v>
      </c>
      <c r="D53" s="59">
        <f t="shared" si="7"/>
        <v>2.472033343280498</v>
      </c>
      <c r="E53" s="60">
        <f t="shared" si="0"/>
        <v>1</v>
      </c>
      <c r="F53" s="38">
        <f t="shared" si="2"/>
        <v>11692.717713716755</v>
      </c>
      <c r="G53" s="59">
        <f t="shared" si="3"/>
        <v>1</v>
      </c>
      <c r="H53" s="38">
        <f t="shared" si="4"/>
        <v>11692.717713716755</v>
      </c>
    </row>
    <row r="54" spans="1:8">
      <c r="A54" s="57">
        <f t="shared" si="5"/>
        <v>84</v>
      </c>
      <c r="B54" s="38">
        <f t="shared" si="1"/>
        <v>4748</v>
      </c>
      <c r="C54" s="11">
        <f t="shared" si="9"/>
        <v>5.7000000000000002E-2</v>
      </c>
      <c r="D54" s="59">
        <f t="shared" si="7"/>
        <v>2.6129392438474861</v>
      </c>
      <c r="E54" s="60">
        <f t="shared" si="0"/>
        <v>1</v>
      </c>
      <c r="F54" s="38">
        <f t="shared" si="2"/>
        <v>12406.235529787864</v>
      </c>
      <c r="G54" s="59">
        <f t="shared" si="3"/>
        <v>1</v>
      </c>
      <c r="H54" s="38">
        <f t="shared" si="4"/>
        <v>12406.235529787864</v>
      </c>
    </row>
    <row r="55" spans="1:8">
      <c r="A55" s="57">
        <f t="shared" si="5"/>
        <v>85</v>
      </c>
      <c r="B55" s="38">
        <f t="shared" si="1"/>
        <v>4765</v>
      </c>
      <c r="C55" s="11">
        <f t="shared" si="9"/>
        <v>5.7000000000000002E-2</v>
      </c>
      <c r="D55" s="59">
        <f t="shared" si="7"/>
        <v>2.7618767807467925</v>
      </c>
      <c r="E55" s="60">
        <f t="shared" si="0"/>
        <v>0</v>
      </c>
      <c r="F55" s="38">
        <f t="shared" si="2"/>
        <v>0</v>
      </c>
      <c r="G55" s="59">
        <f t="shared" si="3"/>
        <v>1</v>
      </c>
      <c r="H55" s="38">
        <f t="shared" si="4"/>
        <v>0</v>
      </c>
    </row>
    <row r="56" spans="1:8">
      <c r="A56" s="57">
        <f t="shared" si="5"/>
        <v>86</v>
      </c>
      <c r="B56" s="38">
        <f t="shared" si="1"/>
        <v>4781</v>
      </c>
      <c r="C56" s="11">
        <f t="shared" si="9"/>
        <v>5.7000000000000002E-2</v>
      </c>
      <c r="D56" s="59">
        <f t="shared" si="7"/>
        <v>2.9193037572493594</v>
      </c>
      <c r="E56" s="60">
        <f t="shared" si="0"/>
        <v>0</v>
      </c>
      <c r="F56" s="38">
        <f t="shared" si="2"/>
        <v>0</v>
      </c>
      <c r="G56" s="59">
        <f t="shared" si="3"/>
        <v>1</v>
      </c>
      <c r="H56" s="38">
        <f t="shared" si="4"/>
        <v>0</v>
      </c>
    </row>
    <row r="57" spans="1:8">
      <c r="A57" s="57">
        <f t="shared" si="5"/>
        <v>87</v>
      </c>
      <c r="B57" s="38">
        <f t="shared" si="1"/>
        <v>4794</v>
      </c>
      <c r="C57" s="11">
        <f t="shared" si="9"/>
        <v>5.7000000000000002E-2</v>
      </c>
      <c r="D57" s="59">
        <f t="shared" si="7"/>
        <v>3.0857040714125725</v>
      </c>
      <c r="E57" s="60">
        <f t="shared" si="0"/>
        <v>0</v>
      </c>
      <c r="F57" s="38">
        <f t="shared" si="2"/>
        <v>0</v>
      </c>
      <c r="G57" s="59">
        <f t="shared" si="3"/>
        <v>1</v>
      </c>
      <c r="H57" s="38">
        <f t="shared" si="4"/>
        <v>0</v>
      </c>
    </row>
    <row r="58" spans="1:8">
      <c r="A58" s="57">
        <f t="shared" si="5"/>
        <v>88</v>
      </c>
      <c r="B58" s="38">
        <f t="shared" si="1"/>
        <v>4807</v>
      </c>
      <c r="C58" s="11">
        <f t="shared" si="9"/>
        <v>5.7000000000000002E-2</v>
      </c>
      <c r="D58" s="59">
        <f t="shared" si="7"/>
        <v>3.2615892034830889</v>
      </c>
      <c r="E58" s="60">
        <f t="shared" si="0"/>
        <v>0</v>
      </c>
      <c r="F58" s="38">
        <f t="shared" si="2"/>
        <v>0</v>
      </c>
      <c r="G58" s="59">
        <f t="shared" si="3"/>
        <v>1</v>
      </c>
      <c r="H58" s="38">
        <f t="shared" si="4"/>
        <v>0</v>
      </c>
    </row>
    <row r="59" spans="1:8">
      <c r="A59" s="57">
        <f t="shared" si="5"/>
        <v>89</v>
      </c>
      <c r="B59" s="38">
        <f t="shared" si="1"/>
        <v>4820</v>
      </c>
      <c r="C59" s="11">
        <f t="shared" si="9"/>
        <v>5.7000000000000002E-2</v>
      </c>
      <c r="D59" s="59">
        <f t="shared" si="7"/>
        <v>3.4474997880816249</v>
      </c>
      <c r="E59" s="60">
        <f t="shared" si="0"/>
        <v>0</v>
      </c>
      <c r="F59" s="38">
        <f t="shared" si="2"/>
        <v>0</v>
      </c>
      <c r="G59" s="59">
        <f t="shared" si="3"/>
        <v>1</v>
      </c>
      <c r="H59" s="38">
        <f t="shared" si="4"/>
        <v>0</v>
      </c>
    </row>
    <row r="60" spans="1:8">
      <c r="A60" s="57">
        <f t="shared" si="5"/>
        <v>90</v>
      </c>
      <c r="B60" s="38">
        <f t="shared" si="1"/>
        <v>4828</v>
      </c>
      <c r="C60" s="11">
        <f t="shared" si="9"/>
        <v>5.7000000000000002E-2</v>
      </c>
      <c r="D60" s="59">
        <f t="shared" si="7"/>
        <v>3.6440072760022773</v>
      </c>
      <c r="E60" s="60">
        <f t="shared" si="0"/>
        <v>0</v>
      </c>
      <c r="F60" s="38">
        <f t="shared" si="2"/>
        <v>0</v>
      </c>
      <c r="G60" s="59">
        <f t="shared" si="3"/>
        <v>1</v>
      </c>
      <c r="H60" s="38">
        <f t="shared" si="4"/>
        <v>0</v>
      </c>
    </row>
    <row r="61" spans="1:8">
      <c r="A61" s="57">
        <f t="shared" si="5"/>
        <v>91</v>
      </c>
      <c r="B61" s="38">
        <f t="shared" si="1"/>
        <v>4832</v>
      </c>
      <c r="C61" s="11">
        <f t="shared" si="9"/>
        <v>5.7000000000000002E-2</v>
      </c>
      <c r="D61" s="59">
        <f t="shared" si="7"/>
        <v>3.851715690734407</v>
      </c>
      <c r="E61" s="60">
        <f t="shared" si="0"/>
        <v>0</v>
      </c>
      <c r="F61" s="38">
        <f t="shared" si="2"/>
        <v>0</v>
      </c>
      <c r="G61" s="59">
        <f t="shared" si="3"/>
        <v>1</v>
      </c>
      <c r="H61" s="38">
        <f t="shared" si="4"/>
        <v>0</v>
      </c>
    </row>
    <row r="62" spans="1:8">
      <c r="A62" s="57">
        <f t="shared" si="5"/>
        <v>92</v>
      </c>
      <c r="B62" s="38">
        <f t="shared" si="1"/>
        <v>4825</v>
      </c>
      <c r="C62" s="11">
        <f t="shared" si="9"/>
        <v>5.7000000000000002E-2</v>
      </c>
      <c r="D62" s="59">
        <f t="shared" si="7"/>
        <v>4.0712634851062681</v>
      </c>
      <c r="E62" s="60">
        <f t="shared" si="0"/>
        <v>0</v>
      </c>
      <c r="F62" s="38">
        <f t="shared" si="2"/>
        <v>0</v>
      </c>
      <c r="G62" s="59">
        <f t="shared" si="3"/>
        <v>1</v>
      </c>
      <c r="H62" s="38">
        <f t="shared" si="4"/>
        <v>0</v>
      </c>
    </row>
    <row r="63" spans="1:8">
      <c r="A63" s="57">
        <f t="shared" si="5"/>
        <v>93</v>
      </c>
      <c r="B63" s="38">
        <f t="shared" si="1"/>
        <v>4805</v>
      </c>
      <c r="C63" s="11">
        <f t="shared" si="9"/>
        <v>5.7000000000000002E-2</v>
      </c>
      <c r="D63" s="59">
        <f t="shared" si="7"/>
        <v>4.3033255037573248</v>
      </c>
      <c r="E63" s="60">
        <f t="shared" si="0"/>
        <v>0</v>
      </c>
      <c r="F63" s="38">
        <f t="shared" si="2"/>
        <v>0</v>
      </c>
      <c r="G63" s="59">
        <f t="shared" si="3"/>
        <v>1</v>
      </c>
      <c r="H63" s="38">
        <f t="shared" si="4"/>
        <v>0</v>
      </c>
    </row>
    <row r="64" spans="1:8">
      <c r="A64" s="57">
        <f t="shared" si="5"/>
        <v>94</v>
      </c>
      <c r="B64" s="38">
        <f t="shared" si="1"/>
        <v>4766</v>
      </c>
      <c r="C64" s="11">
        <f t="shared" si="9"/>
        <v>5.7000000000000002E-2</v>
      </c>
      <c r="D64" s="59">
        <f t="shared" si="7"/>
        <v>4.5486150574714923</v>
      </c>
      <c r="E64" s="60">
        <f t="shared" si="0"/>
        <v>0</v>
      </c>
      <c r="F64" s="38">
        <f t="shared" si="2"/>
        <v>0</v>
      </c>
      <c r="G64" s="59">
        <f t="shared" si="3"/>
        <v>1</v>
      </c>
      <c r="H64" s="38">
        <f t="shared" si="4"/>
        <v>0</v>
      </c>
    </row>
    <row r="65" spans="1:8">
      <c r="A65" s="57">
        <f t="shared" si="5"/>
        <v>95</v>
      </c>
      <c r="B65" s="38">
        <f t="shared" si="1"/>
        <v>4711</v>
      </c>
      <c r="C65" s="11">
        <f t="shared" si="9"/>
        <v>5.7000000000000002E-2</v>
      </c>
      <c r="D65" s="59">
        <f t="shared" si="7"/>
        <v>4.8078861157473671</v>
      </c>
      <c r="E65" s="60">
        <f t="shared" si="0"/>
        <v>0</v>
      </c>
      <c r="F65" s="38">
        <f t="shared" si="2"/>
        <v>0</v>
      </c>
      <c r="G65" s="59">
        <f t="shared" si="3"/>
        <v>1</v>
      </c>
      <c r="H65" s="38">
        <f t="shared" si="4"/>
        <v>0</v>
      </c>
    </row>
    <row r="66" spans="1:8">
      <c r="A66" s="57">
        <f t="shared" si="5"/>
        <v>96</v>
      </c>
      <c r="B66" s="38">
        <f t="shared" si="1"/>
        <v>4630</v>
      </c>
      <c r="C66" s="11">
        <f t="shared" si="9"/>
        <v>5.7000000000000002E-2</v>
      </c>
      <c r="D66" s="59">
        <f t="shared" si="7"/>
        <v>5.0819356243449665</v>
      </c>
      <c r="E66" s="60">
        <f t="shared" si="0"/>
        <v>0</v>
      </c>
      <c r="F66" s="38">
        <f t="shared" si="2"/>
        <v>0</v>
      </c>
      <c r="G66" s="59">
        <f t="shared" si="3"/>
        <v>1</v>
      </c>
      <c r="H66" s="38">
        <f t="shared" si="4"/>
        <v>0</v>
      </c>
    </row>
    <row r="67" spans="1:8">
      <c r="A67" s="57">
        <f t="shared" si="5"/>
        <v>97</v>
      </c>
      <c r="B67" s="38">
        <f t="shared" si="1"/>
        <v>4523</v>
      </c>
      <c r="C67" s="11">
        <f t="shared" si="9"/>
        <v>5.7000000000000002E-2</v>
      </c>
      <c r="D67" s="59">
        <f t="shared" si="7"/>
        <v>5.3716059549326296</v>
      </c>
      <c r="E67" s="60">
        <f t="shared" ref="E67:E95" si="10">IF(A67&lt;$C$5,1,0)</f>
        <v>0</v>
      </c>
      <c r="F67" s="38">
        <f t="shared" si="2"/>
        <v>0</v>
      </c>
      <c r="G67" s="59">
        <f t="shared" si="3"/>
        <v>1</v>
      </c>
      <c r="H67" s="38">
        <f t="shared" si="4"/>
        <v>0</v>
      </c>
    </row>
    <row r="68" spans="1:8">
      <c r="A68" s="57">
        <f t="shared" si="5"/>
        <v>98</v>
      </c>
      <c r="B68" s="38">
        <f t="shared" si="1"/>
        <v>4384</v>
      </c>
      <c r="C68" s="11">
        <f t="shared" si="9"/>
        <v>5.7000000000000002E-2</v>
      </c>
      <c r="D68" s="59">
        <f t="shared" si="7"/>
        <v>5.6777874943637894</v>
      </c>
      <c r="E68" s="60">
        <f t="shared" si="10"/>
        <v>0</v>
      </c>
      <c r="F68" s="38">
        <f t="shared" si="2"/>
        <v>0</v>
      </c>
      <c r="G68" s="59">
        <f t="shared" ref="G68:G95" si="11">G67/(1+$C$6)</f>
        <v>1</v>
      </c>
      <c r="H68" s="38">
        <f t="shared" si="4"/>
        <v>0</v>
      </c>
    </row>
    <row r="69" spans="1:8">
      <c r="A69" s="57">
        <f t="shared" si="5"/>
        <v>99</v>
      </c>
      <c r="B69" s="38">
        <f t="shared" si="1"/>
        <v>4384</v>
      </c>
      <c r="C69" s="11">
        <f t="shared" si="9"/>
        <v>5.7000000000000002E-2</v>
      </c>
      <c r="D69" s="59">
        <f t="shared" si="7"/>
        <v>6.0014213815425252</v>
      </c>
      <c r="E69" s="60">
        <f t="shared" si="10"/>
        <v>0</v>
      </c>
      <c r="F69" s="38">
        <f t="shared" si="2"/>
        <v>0</v>
      </c>
      <c r="G69" s="59">
        <f t="shared" si="11"/>
        <v>1</v>
      </c>
      <c r="H69" s="38">
        <f t="shared" si="4"/>
        <v>0</v>
      </c>
    </row>
    <row r="70" spans="1:8">
      <c r="A70" s="57">
        <f t="shared" si="5"/>
        <v>100</v>
      </c>
      <c r="B70" s="38">
        <f t="shared" si="1"/>
        <v>4384</v>
      </c>
      <c r="C70" s="11">
        <f t="shared" si="9"/>
        <v>5.7000000000000002E-2</v>
      </c>
      <c r="D70" s="59">
        <f t="shared" si="7"/>
        <v>6.3435024002904488</v>
      </c>
      <c r="E70" s="60">
        <f t="shared" si="10"/>
        <v>0</v>
      </c>
      <c r="F70" s="38">
        <f t="shared" si="2"/>
        <v>0</v>
      </c>
      <c r="G70" s="59">
        <f t="shared" si="11"/>
        <v>1</v>
      </c>
      <c r="H70" s="38">
        <f t="shared" si="4"/>
        <v>0</v>
      </c>
    </row>
    <row r="71" spans="1:8">
      <c r="A71" s="57">
        <f t="shared" si="5"/>
        <v>101</v>
      </c>
      <c r="B71" s="38">
        <f t="shared" si="1"/>
        <v>4384</v>
      </c>
      <c r="C71" s="11">
        <f t="shared" si="9"/>
        <v>5.7000000000000002E-2</v>
      </c>
      <c r="D71" s="59">
        <f t="shared" si="7"/>
        <v>6.7050820371070037</v>
      </c>
      <c r="E71" s="60">
        <f t="shared" si="10"/>
        <v>0</v>
      </c>
      <c r="F71" s="38">
        <f t="shared" si="2"/>
        <v>0</v>
      </c>
      <c r="G71" s="59">
        <f t="shared" si="11"/>
        <v>1</v>
      </c>
      <c r="H71" s="38">
        <f t="shared" si="4"/>
        <v>0</v>
      </c>
    </row>
    <row r="72" spans="1:8">
      <c r="A72" s="57">
        <f t="shared" si="5"/>
        <v>102</v>
      </c>
      <c r="B72" s="38">
        <f t="shared" si="1"/>
        <v>4384</v>
      </c>
      <c r="C72" s="11">
        <f t="shared" si="9"/>
        <v>5.7000000000000002E-2</v>
      </c>
      <c r="D72" s="59">
        <f t="shared" si="7"/>
        <v>7.0872717132221021</v>
      </c>
      <c r="E72" s="60">
        <f t="shared" si="10"/>
        <v>0</v>
      </c>
      <c r="F72" s="38">
        <f t="shared" si="2"/>
        <v>0</v>
      </c>
      <c r="G72" s="59">
        <f t="shared" si="11"/>
        <v>1</v>
      </c>
      <c r="H72" s="38">
        <f t="shared" si="4"/>
        <v>0</v>
      </c>
    </row>
    <row r="73" spans="1:8">
      <c r="A73" s="57">
        <f t="shared" si="5"/>
        <v>103</v>
      </c>
      <c r="B73" s="38">
        <f t="shared" si="1"/>
        <v>4384</v>
      </c>
      <c r="C73" s="11">
        <f t="shared" si="9"/>
        <v>5.7000000000000002E-2</v>
      </c>
      <c r="D73" s="59">
        <f t="shared" si="7"/>
        <v>7.4912462008757617</v>
      </c>
      <c r="E73" s="60">
        <f t="shared" si="10"/>
        <v>0</v>
      </c>
      <c r="F73" s="38">
        <f t="shared" si="2"/>
        <v>0</v>
      </c>
      <c r="G73" s="59">
        <f t="shared" si="11"/>
        <v>1</v>
      </c>
      <c r="H73" s="38">
        <f t="shared" si="4"/>
        <v>0</v>
      </c>
    </row>
    <row r="74" spans="1:8">
      <c r="A74" s="57">
        <f t="shared" si="5"/>
        <v>104</v>
      </c>
      <c r="B74" s="38">
        <f t="shared" si="1"/>
        <v>4384</v>
      </c>
      <c r="C74" s="11">
        <f t="shared" si="9"/>
        <v>5.7000000000000002E-2</v>
      </c>
      <c r="D74" s="59">
        <f t="shared" si="7"/>
        <v>7.9182472343256798</v>
      </c>
      <c r="E74" s="60">
        <f t="shared" si="10"/>
        <v>0</v>
      </c>
      <c r="F74" s="38">
        <f t="shared" si="2"/>
        <v>0</v>
      </c>
      <c r="G74" s="59">
        <f t="shared" si="11"/>
        <v>1</v>
      </c>
      <c r="H74" s="38">
        <f t="shared" si="4"/>
        <v>0</v>
      </c>
    </row>
    <row r="75" spans="1:8">
      <c r="A75" s="57">
        <f t="shared" si="5"/>
        <v>105</v>
      </c>
      <c r="B75" s="38">
        <f t="shared" si="1"/>
        <v>4384</v>
      </c>
      <c r="C75" s="11">
        <f t="shared" si="9"/>
        <v>5.7000000000000002E-2</v>
      </c>
      <c r="D75" s="59">
        <f t="shared" si="7"/>
        <v>8.3695873266822431</v>
      </c>
      <c r="E75" s="60">
        <f t="shared" si="10"/>
        <v>0</v>
      </c>
      <c r="F75" s="38">
        <f t="shared" si="2"/>
        <v>0</v>
      </c>
      <c r="G75" s="59">
        <f t="shared" si="11"/>
        <v>1</v>
      </c>
      <c r="H75" s="38">
        <f t="shared" si="4"/>
        <v>0</v>
      </c>
    </row>
    <row r="76" spans="1:8">
      <c r="A76" s="57">
        <f t="shared" si="5"/>
        <v>106</v>
      </c>
      <c r="B76" s="38">
        <f t="shared" si="1"/>
        <v>4384</v>
      </c>
      <c r="C76" s="11">
        <f t="shared" si="9"/>
        <v>5.7000000000000002E-2</v>
      </c>
      <c r="D76" s="59">
        <f t="shared" si="7"/>
        <v>8.8466538043031306</v>
      </c>
      <c r="E76" s="60">
        <f t="shared" si="10"/>
        <v>0</v>
      </c>
      <c r="F76" s="38">
        <f t="shared" si="2"/>
        <v>0</v>
      </c>
      <c r="G76" s="59">
        <f t="shared" si="11"/>
        <v>1</v>
      </c>
      <c r="H76" s="38">
        <f t="shared" si="4"/>
        <v>0</v>
      </c>
    </row>
    <row r="77" spans="1:8">
      <c r="A77" s="57">
        <f t="shared" si="5"/>
        <v>107</v>
      </c>
      <c r="B77" s="38">
        <f t="shared" si="1"/>
        <v>4384</v>
      </c>
      <c r="C77" s="11">
        <f t="shared" si="9"/>
        <v>5.7000000000000002E-2</v>
      </c>
      <c r="D77" s="59">
        <f t="shared" si="7"/>
        <v>9.3509130711484083</v>
      </c>
      <c r="E77" s="60">
        <f t="shared" si="10"/>
        <v>0</v>
      </c>
      <c r="F77" s="38">
        <f t="shared" si="2"/>
        <v>0</v>
      </c>
      <c r="G77" s="59">
        <f t="shared" si="11"/>
        <v>1</v>
      </c>
      <c r="H77" s="38">
        <f t="shared" si="4"/>
        <v>0</v>
      </c>
    </row>
    <row r="78" spans="1:8">
      <c r="A78" s="57">
        <f t="shared" si="5"/>
        <v>108</v>
      </c>
      <c r="B78" s="38">
        <f t="shared" si="1"/>
        <v>4384</v>
      </c>
      <c r="C78" s="11">
        <f t="shared" si="9"/>
        <v>5.7000000000000002E-2</v>
      </c>
      <c r="D78" s="59">
        <f t="shared" si="7"/>
        <v>9.8839151162038679</v>
      </c>
      <c r="E78" s="60">
        <f t="shared" si="10"/>
        <v>0</v>
      </c>
      <c r="F78" s="38">
        <f t="shared" si="2"/>
        <v>0</v>
      </c>
      <c r="G78" s="59">
        <f t="shared" si="11"/>
        <v>1</v>
      </c>
      <c r="H78" s="38">
        <f t="shared" si="4"/>
        <v>0</v>
      </c>
    </row>
    <row r="79" spans="1:8">
      <c r="A79" s="57">
        <f t="shared" si="5"/>
        <v>109</v>
      </c>
      <c r="B79" s="38">
        <f t="shared" si="1"/>
        <v>4384</v>
      </c>
      <c r="C79" s="11">
        <f t="shared" si="9"/>
        <v>5.7000000000000002E-2</v>
      </c>
      <c r="D79" s="59">
        <f t="shared" si="7"/>
        <v>10.447298277827487</v>
      </c>
      <c r="E79" s="60">
        <f t="shared" si="10"/>
        <v>0</v>
      </c>
      <c r="F79" s="38">
        <f t="shared" si="2"/>
        <v>0</v>
      </c>
      <c r="G79" s="59">
        <f t="shared" si="11"/>
        <v>1</v>
      </c>
      <c r="H79" s="38">
        <f t="shared" si="4"/>
        <v>0</v>
      </c>
    </row>
    <row r="80" spans="1:8">
      <c r="A80" s="57">
        <f t="shared" si="5"/>
        <v>110</v>
      </c>
      <c r="B80" s="38">
        <f t="shared" si="1"/>
        <v>4384</v>
      </c>
      <c r="C80" s="11">
        <f t="shared" si="9"/>
        <v>5.7000000000000002E-2</v>
      </c>
      <c r="D80" s="59">
        <f t="shared" si="7"/>
        <v>11.042794279663653</v>
      </c>
      <c r="E80" s="60">
        <f t="shared" si="10"/>
        <v>0</v>
      </c>
      <c r="F80" s="38">
        <f t="shared" si="2"/>
        <v>0</v>
      </c>
      <c r="G80" s="59">
        <f t="shared" si="11"/>
        <v>1</v>
      </c>
      <c r="H80" s="38">
        <f t="shared" si="4"/>
        <v>0</v>
      </c>
    </row>
    <row r="81" spans="1:8">
      <c r="A81" s="57">
        <f t="shared" si="5"/>
        <v>111</v>
      </c>
      <c r="B81" s="38">
        <f t="shared" si="1"/>
        <v>4384</v>
      </c>
      <c r="C81" s="11">
        <f t="shared" si="9"/>
        <v>5.7000000000000002E-2</v>
      </c>
      <c r="D81" s="59">
        <f t="shared" si="7"/>
        <v>11.67223355360448</v>
      </c>
      <c r="E81" s="60">
        <f t="shared" si="10"/>
        <v>0</v>
      </c>
      <c r="F81" s="38">
        <f t="shared" si="2"/>
        <v>0</v>
      </c>
      <c r="G81" s="59">
        <f t="shared" si="11"/>
        <v>1</v>
      </c>
      <c r="H81" s="38">
        <f t="shared" si="4"/>
        <v>0</v>
      </c>
    </row>
    <row r="82" spans="1:8">
      <c r="A82" s="57">
        <f t="shared" si="5"/>
        <v>112</v>
      </c>
      <c r="B82" s="38">
        <f t="shared" si="1"/>
        <v>4384</v>
      </c>
      <c r="C82" s="11">
        <f t="shared" si="9"/>
        <v>5.7000000000000002E-2</v>
      </c>
      <c r="D82" s="59">
        <f t="shared" si="7"/>
        <v>12.337550866159935</v>
      </c>
      <c r="E82" s="60">
        <f t="shared" si="10"/>
        <v>0</v>
      </c>
      <c r="F82" s="38">
        <f t="shared" si="2"/>
        <v>0</v>
      </c>
      <c r="G82" s="59">
        <f t="shared" si="11"/>
        <v>1</v>
      </c>
      <c r="H82" s="38">
        <f t="shared" si="4"/>
        <v>0</v>
      </c>
    </row>
    <row r="83" spans="1:8">
      <c r="A83" s="57">
        <f t="shared" si="5"/>
        <v>113</v>
      </c>
      <c r="B83" s="38">
        <f t="shared" si="1"/>
        <v>4384</v>
      </c>
      <c r="C83" s="11">
        <f t="shared" si="9"/>
        <v>5.7000000000000002E-2</v>
      </c>
      <c r="D83" s="59">
        <f t="shared" si="7"/>
        <v>13.04079126553105</v>
      </c>
      <c r="E83" s="60">
        <f t="shared" si="10"/>
        <v>0</v>
      </c>
      <c r="F83" s="38">
        <f t="shared" si="2"/>
        <v>0</v>
      </c>
      <c r="G83" s="59">
        <f t="shared" si="11"/>
        <v>1</v>
      </c>
      <c r="H83" s="38">
        <f t="shared" si="4"/>
        <v>0</v>
      </c>
    </row>
    <row r="84" spans="1:8">
      <c r="A84" s="57">
        <f t="shared" si="5"/>
        <v>114</v>
      </c>
      <c r="B84" s="38">
        <f t="shared" si="1"/>
        <v>4384</v>
      </c>
      <c r="C84" s="11">
        <f t="shared" si="9"/>
        <v>5.7000000000000002E-2</v>
      </c>
      <c r="D84" s="59">
        <f t="shared" si="7"/>
        <v>13.78411636766632</v>
      </c>
      <c r="E84" s="60">
        <f t="shared" si="10"/>
        <v>0</v>
      </c>
      <c r="F84" s="38">
        <f t="shared" si="2"/>
        <v>0</v>
      </c>
      <c r="G84" s="59">
        <f t="shared" si="11"/>
        <v>1</v>
      </c>
      <c r="H84" s="38">
        <f t="shared" si="4"/>
        <v>0</v>
      </c>
    </row>
    <row r="85" spans="1:8">
      <c r="A85" s="57">
        <f t="shared" si="5"/>
        <v>115</v>
      </c>
      <c r="B85" s="38">
        <f t="shared" si="1"/>
        <v>4384</v>
      </c>
      <c r="C85" s="11">
        <f t="shared" si="9"/>
        <v>5.7000000000000002E-2</v>
      </c>
      <c r="D85" s="59">
        <f t="shared" si="7"/>
        <v>14.569811000623298</v>
      </c>
      <c r="E85" s="60">
        <f t="shared" si="10"/>
        <v>0</v>
      </c>
      <c r="F85" s="38">
        <f t="shared" si="2"/>
        <v>0</v>
      </c>
      <c r="G85" s="59">
        <f t="shared" si="11"/>
        <v>1</v>
      </c>
      <c r="H85" s="38">
        <f t="shared" si="4"/>
        <v>0</v>
      </c>
    </row>
    <row r="86" spans="1:8">
      <c r="A86" s="57">
        <f t="shared" si="5"/>
        <v>116</v>
      </c>
      <c r="B86" s="38">
        <f t="shared" si="1"/>
        <v>4384</v>
      </c>
      <c r="C86" s="11">
        <f t="shared" si="9"/>
        <v>5.7000000000000002E-2</v>
      </c>
      <c r="D86" s="59">
        <f t="shared" si="7"/>
        <v>15.400290227658825</v>
      </c>
      <c r="E86" s="60">
        <f t="shared" si="10"/>
        <v>0</v>
      </c>
      <c r="F86" s="38">
        <f t="shared" si="2"/>
        <v>0</v>
      </c>
      <c r="G86" s="59">
        <f t="shared" si="11"/>
        <v>1</v>
      </c>
      <c r="H86" s="38">
        <f t="shared" si="4"/>
        <v>0</v>
      </c>
    </row>
    <row r="87" spans="1:8">
      <c r="A87" s="57">
        <f t="shared" si="5"/>
        <v>117</v>
      </c>
      <c r="B87" s="38">
        <f t="shared" si="1"/>
        <v>4384</v>
      </c>
      <c r="C87" s="11">
        <f t="shared" si="9"/>
        <v>5.7000000000000002E-2</v>
      </c>
      <c r="D87" s="59">
        <f t="shared" si="7"/>
        <v>16.278106770635379</v>
      </c>
      <c r="E87" s="60">
        <f t="shared" si="10"/>
        <v>0</v>
      </c>
      <c r="F87" s="38">
        <f t="shared" si="2"/>
        <v>0</v>
      </c>
      <c r="G87" s="59">
        <f t="shared" si="11"/>
        <v>1</v>
      </c>
      <c r="H87" s="38">
        <f t="shared" si="4"/>
        <v>0</v>
      </c>
    </row>
    <row r="88" spans="1:8">
      <c r="A88" s="57">
        <f t="shared" si="5"/>
        <v>118</v>
      </c>
      <c r="B88" s="38">
        <f t="shared" si="1"/>
        <v>4384</v>
      </c>
      <c r="C88" s="11">
        <f t="shared" si="9"/>
        <v>5.7000000000000002E-2</v>
      </c>
      <c r="D88" s="59">
        <f t="shared" si="7"/>
        <v>17.205958856561594</v>
      </c>
      <c r="E88" s="60">
        <f t="shared" si="10"/>
        <v>0</v>
      </c>
      <c r="F88" s="38">
        <f t="shared" si="2"/>
        <v>0</v>
      </c>
      <c r="G88" s="59">
        <f t="shared" si="11"/>
        <v>1</v>
      </c>
      <c r="H88" s="38">
        <f t="shared" si="4"/>
        <v>0</v>
      </c>
    </row>
    <row r="89" spans="1:8">
      <c r="A89" s="57">
        <f t="shared" si="5"/>
        <v>119</v>
      </c>
      <c r="B89" s="38">
        <f t="shared" si="1"/>
        <v>4384</v>
      </c>
      <c r="C89" s="11">
        <f t="shared" si="9"/>
        <v>5.7000000000000002E-2</v>
      </c>
      <c r="D89" s="59">
        <f t="shared" si="7"/>
        <v>18.186698511385604</v>
      </c>
      <c r="E89" s="60">
        <f t="shared" si="10"/>
        <v>0</v>
      </c>
      <c r="F89" s="38">
        <f t="shared" si="2"/>
        <v>0</v>
      </c>
      <c r="G89" s="59">
        <f t="shared" si="11"/>
        <v>1</v>
      </c>
      <c r="H89" s="38">
        <f t="shared" si="4"/>
        <v>0</v>
      </c>
    </row>
    <row r="90" spans="1:8">
      <c r="A90" s="57">
        <f t="shared" si="5"/>
        <v>120</v>
      </c>
      <c r="B90" s="38">
        <f t="shared" si="1"/>
        <v>4384</v>
      </c>
      <c r="C90" s="11">
        <f t="shared" si="9"/>
        <v>5.7000000000000002E-2</v>
      </c>
      <c r="D90" s="59">
        <f t="shared" si="7"/>
        <v>19.223340326534583</v>
      </c>
      <c r="E90" s="60">
        <f t="shared" si="10"/>
        <v>0</v>
      </c>
      <c r="F90" s="38">
        <f t="shared" si="2"/>
        <v>0</v>
      </c>
      <c r="G90" s="59">
        <f t="shared" si="11"/>
        <v>1</v>
      </c>
      <c r="H90" s="38">
        <f t="shared" si="4"/>
        <v>0</v>
      </c>
    </row>
    <row r="91" spans="1:8">
      <c r="A91" s="57">
        <f t="shared" si="5"/>
        <v>121</v>
      </c>
      <c r="B91" s="38">
        <f t="shared" si="1"/>
        <v>4384</v>
      </c>
      <c r="C91" s="11">
        <f t="shared" si="9"/>
        <v>5.7000000000000002E-2</v>
      </c>
      <c r="D91" s="59">
        <f t="shared" si="7"/>
        <v>20.319070725147053</v>
      </c>
      <c r="E91" s="60">
        <f t="shared" si="10"/>
        <v>0</v>
      </c>
      <c r="F91" s="38">
        <f t="shared" si="2"/>
        <v>0</v>
      </c>
      <c r="G91" s="59">
        <f t="shared" si="11"/>
        <v>1</v>
      </c>
      <c r="H91" s="38">
        <f t="shared" si="4"/>
        <v>0</v>
      </c>
    </row>
    <row r="92" spans="1:8">
      <c r="A92" s="57">
        <f t="shared" si="5"/>
        <v>122</v>
      </c>
      <c r="B92" s="38">
        <f t="shared" si="1"/>
        <v>4384</v>
      </c>
      <c r="C92" s="11">
        <f t="shared" si="9"/>
        <v>5.7000000000000002E-2</v>
      </c>
      <c r="D92" s="59">
        <f t="shared" si="7"/>
        <v>21.477257756480434</v>
      </c>
      <c r="E92" s="60">
        <f t="shared" si="10"/>
        <v>0</v>
      </c>
      <c r="F92" s="38">
        <f t="shared" si="2"/>
        <v>0</v>
      </c>
      <c r="G92" s="59">
        <f t="shared" si="11"/>
        <v>1</v>
      </c>
      <c r="H92" s="38">
        <f t="shared" si="4"/>
        <v>0</v>
      </c>
    </row>
    <row r="93" spans="1:8">
      <c r="A93" s="57">
        <f t="shared" si="5"/>
        <v>123</v>
      </c>
      <c r="B93" s="38">
        <f t="shared" si="1"/>
        <v>4384</v>
      </c>
      <c r="C93" s="11">
        <f t="shared" si="9"/>
        <v>5.7000000000000002E-2</v>
      </c>
      <c r="D93" s="59">
        <f t="shared" si="7"/>
        <v>22.701461448599819</v>
      </c>
      <c r="E93" s="60">
        <f t="shared" si="10"/>
        <v>0</v>
      </c>
      <c r="F93" s="38">
        <f t="shared" si="2"/>
        <v>0</v>
      </c>
      <c r="G93" s="59">
        <f t="shared" si="11"/>
        <v>1</v>
      </c>
      <c r="H93" s="38">
        <f t="shared" si="4"/>
        <v>0</v>
      </c>
    </row>
    <row r="94" spans="1:8">
      <c r="A94" s="57">
        <f t="shared" si="5"/>
        <v>124</v>
      </c>
      <c r="B94" s="38">
        <f t="shared" si="1"/>
        <v>4384</v>
      </c>
      <c r="C94" s="11">
        <f t="shared" si="9"/>
        <v>5.7000000000000002E-2</v>
      </c>
      <c r="D94" s="59">
        <f t="shared" si="7"/>
        <v>23.995444751170005</v>
      </c>
      <c r="E94" s="60">
        <f t="shared" si="10"/>
        <v>0</v>
      </c>
      <c r="F94" s="38">
        <f t="shared" si="2"/>
        <v>0</v>
      </c>
      <c r="G94" s="59">
        <f t="shared" si="11"/>
        <v>1</v>
      </c>
      <c r="H94" s="38">
        <f t="shared" si="4"/>
        <v>0</v>
      </c>
    </row>
    <row r="95" spans="1:8">
      <c r="A95" s="57">
        <f t="shared" si="5"/>
        <v>125</v>
      </c>
      <c r="B95" s="38">
        <f t="shared" si="1"/>
        <v>4384</v>
      </c>
      <c r="C95" s="11">
        <f t="shared" si="9"/>
        <v>5.7000000000000002E-2</v>
      </c>
      <c r="D95" s="59">
        <f t="shared" si="7"/>
        <v>25.363185101986694</v>
      </c>
      <c r="E95" s="60">
        <f t="shared" si="10"/>
        <v>0</v>
      </c>
      <c r="F95" s="38">
        <f t="shared" si="2"/>
        <v>0</v>
      </c>
      <c r="G95" s="59">
        <f t="shared" si="11"/>
        <v>1</v>
      </c>
      <c r="H95" s="38">
        <f t="shared" si="4"/>
        <v>0</v>
      </c>
    </row>
    <row r="97" spans="1:29">
      <c r="F97" s="61">
        <f>ROUND(SUM(F35:F95),-2)</f>
        <v>146400</v>
      </c>
      <c r="H97" s="61">
        <f>ROUND(SUM(H35:H95),-2)</f>
        <v>146400</v>
      </c>
    </row>
    <row r="101" spans="1:29">
      <c r="E101" s="89" t="s">
        <v>18</v>
      </c>
      <c r="F101" s="89"/>
      <c r="H101" s="89" t="s">
        <v>146</v>
      </c>
      <c r="I101" s="89"/>
      <c r="J101" s="89"/>
      <c r="K101" s="63"/>
      <c r="L101" s="63"/>
      <c r="N101" s="89" t="s">
        <v>18</v>
      </c>
      <c r="O101" s="89"/>
      <c r="Q101" s="89" t="s">
        <v>180</v>
      </c>
      <c r="R101" s="89"/>
      <c r="S101" s="89"/>
      <c r="V101" s="88" t="s">
        <v>147</v>
      </c>
      <c r="W101" s="88"/>
      <c r="X101" s="88"/>
      <c r="Y101" s="88"/>
    </row>
    <row r="102" spans="1:29" ht="30">
      <c r="A102" s="57" t="s">
        <v>5</v>
      </c>
      <c r="B102" s="10" t="s">
        <v>148</v>
      </c>
      <c r="D102" s="57" t="s">
        <v>5</v>
      </c>
      <c r="E102" s="10" t="s">
        <v>6</v>
      </c>
      <c r="F102" s="10" t="s">
        <v>7</v>
      </c>
      <c r="G102" s="10" t="s">
        <v>19</v>
      </c>
      <c r="H102" s="57" t="s">
        <v>6</v>
      </c>
      <c r="I102" s="57" t="s">
        <v>7</v>
      </c>
      <c r="J102" s="57" t="s">
        <v>17</v>
      </c>
      <c r="K102" s="57" t="s">
        <v>148</v>
      </c>
      <c r="L102" s="57"/>
      <c r="M102" s="57" t="s">
        <v>5</v>
      </c>
      <c r="N102" s="10" t="s">
        <v>6</v>
      </c>
      <c r="O102" s="10" t="s">
        <v>7</v>
      </c>
      <c r="P102" s="10" t="s">
        <v>19</v>
      </c>
      <c r="Q102" s="10" t="s">
        <v>6</v>
      </c>
      <c r="R102" s="10" t="s">
        <v>7</v>
      </c>
      <c r="S102" s="10" t="s">
        <v>17</v>
      </c>
      <c r="T102" s="10" t="s">
        <v>148</v>
      </c>
      <c r="V102" s="58" t="s">
        <v>6</v>
      </c>
      <c r="W102" s="58" t="s">
        <v>7</v>
      </c>
      <c r="X102" s="10" t="s">
        <v>17</v>
      </c>
      <c r="Y102" s="10" t="s">
        <v>148</v>
      </c>
      <c r="AA102" s="10" t="s">
        <v>149</v>
      </c>
      <c r="AC102" s="10" t="s">
        <v>150</v>
      </c>
    </row>
    <row r="103" spans="1:29">
      <c r="A103" s="64">
        <v>0</v>
      </c>
      <c r="B103" s="61">
        <f>K103</f>
        <v>12844</v>
      </c>
      <c r="D103" s="57">
        <v>0</v>
      </c>
      <c r="E103" s="11">
        <v>0.5119796581240339</v>
      </c>
      <c r="F103" s="11">
        <v>0.48802034187596605</v>
      </c>
      <c r="G103" s="12">
        <v>2.0208877238486983E-3</v>
      </c>
      <c r="H103" s="2">
        <v>2.862911602536045</v>
      </c>
      <c r="I103" s="2">
        <v>2.436550199380727</v>
      </c>
      <c r="J103" s="2">
        <f>SUMPRODUCT(H103:I103,E103:F103)</f>
        <v>2.6548385648054698</v>
      </c>
      <c r="K103" s="38">
        <f>ROUND($K$169*J103,0)</f>
        <v>12844</v>
      </c>
      <c r="L103" s="2"/>
      <c r="M103" s="3">
        <v>65</v>
      </c>
      <c r="N103" s="54">
        <v>0.4676579568100272</v>
      </c>
      <c r="O103" s="54">
        <v>0.5323420431899728</v>
      </c>
      <c r="P103" s="54">
        <v>5.7082386043321498E-2</v>
      </c>
      <c r="Q103" s="2">
        <v>0.98698866865331003</v>
      </c>
      <c r="R103" s="2">
        <v>0.88533428713189843</v>
      </c>
      <c r="S103" s="2">
        <f>SUMPRODUCT(Q103:R103,N103:O103)</f>
        <v>0.93287376749498874</v>
      </c>
      <c r="T103" s="38">
        <f>ROUND(S103*$T$138,0)</f>
        <v>1896</v>
      </c>
      <c r="U103" s="11"/>
      <c r="V103" s="15">
        <v>0.77849629679414734</v>
      </c>
      <c r="W103" s="15">
        <v>0.76879024411978725</v>
      </c>
      <c r="X103" s="2">
        <f>SUMPRODUCT(V103:W103,N103:O103)</f>
        <v>0.77332935688216897</v>
      </c>
      <c r="Y103" s="38">
        <f>ROUND(X103*$Y$138,0)</f>
        <v>860</v>
      </c>
      <c r="AA103" s="38">
        <f>$AA$138</f>
        <v>1259</v>
      </c>
      <c r="AC103" s="61">
        <f>T103+Y103+AA103</f>
        <v>4015</v>
      </c>
    </row>
    <row r="104" spans="1:29">
      <c r="A104" s="64">
        <v>1</v>
      </c>
      <c r="B104" s="61">
        <f t="shared" ref="B104:B167" si="12">K104</f>
        <v>8137</v>
      </c>
      <c r="D104" s="57">
        <v>1</v>
      </c>
      <c r="E104" s="11">
        <v>0.51374066829206144</v>
      </c>
      <c r="F104" s="11">
        <v>0.4862593317079385</v>
      </c>
      <c r="G104" s="12">
        <v>1.4785060851958617E-2</v>
      </c>
      <c r="H104" s="2">
        <v>1.8146747804478671</v>
      </c>
      <c r="I104" s="2">
        <v>1.5415959658828922</v>
      </c>
      <c r="J104" s="2">
        <f t="shared" ref="J104:J167" si="13">SUMPRODUCT(H104:I104,E104:F104)</f>
        <v>1.6818876585739062</v>
      </c>
      <c r="K104" s="38">
        <f t="shared" ref="K104:K167" si="14">ROUND($K$169*J104,0)</f>
        <v>8137</v>
      </c>
      <c r="L104" s="2"/>
      <c r="M104" s="3">
        <v>66</v>
      </c>
      <c r="N104" s="54">
        <v>0.4694010460078995</v>
      </c>
      <c r="O104" s="54">
        <v>0.53059895399210044</v>
      </c>
      <c r="P104" s="54">
        <v>6.0245502219263142E-2</v>
      </c>
      <c r="Q104" s="2">
        <v>0.96723751067784758</v>
      </c>
      <c r="R104" s="2">
        <v>0.86786671815182759</v>
      </c>
      <c r="S104" s="2">
        <f t="shared" ref="S104:S136" si="15">SUMPRODUCT(Q104:R104,N104:O104)</f>
        <v>0.91451147210617534</v>
      </c>
      <c r="T104" s="38">
        <f t="shared" ref="T104:T136" si="16">ROUND(S104*$T$138,0)</f>
        <v>1859</v>
      </c>
      <c r="U104" s="11"/>
      <c r="V104" s="15">
        <v>0.833818494335959</v>
      </c>
      <c r="W104" s="15">
        <v>0.82363737775341672</v>
      </c>
      <c r="X104" s="2">
        <f t="shared" ref="X104:X136" si="17">SUMPRODUCT(V104:W104,N104:O104)</f>
        <v>0.82841640452679044</v>
      </c>
      <c r="Y104" s="38">
        <f t="shared" ref="Y104:Y136" si="18">ROUND(X104*$Y$138,0)</f>
        <v>921</v>
      </c>
      <c r="AA104" s="38">
        <f t="shared" ref="AA104:AA136" si="19">$AA$138</f>
        <v>1259</v>
      </c>
      <c r="AC104" s="61">
        <f t="shared" ref="AC104:AC138" si="20">T104+Y104+AA104</f>
        <v>4039</v>
      </c>
    </row>
    <row r="105" spans="1:29">
      <c r="A105" s="64">
        <v>2</v>
      </c>
      <c r="B105" s="61">
        <f t="shared" si="12"/>
        <v>4765</v>
      </c>
      <c r="D105" s="57">
        <v>2</v>
      </c>
      <c r="E105" s="11">
        <v>0.51152909376660272</v>
      </c>
      <c r="F105" s="11">
        <v>0.48847090623339723</v>
      </c>
      <c r="G105" s="12">
        <v>1.2548685027238207E-2</v>
      </c>
      <c r="H105" s="2">
        <v>1.0647604152796355</v>
      </c>
      <c r="I105" s="2">
        <v>0.90117482509846603</v>
      </c>
      <c r="J105" s="2">
        <f t="shared" si="13"/>
        <v>0.98485361379711445</v>
      </c>
      <c r="K105" s="38">
        <f t="shared" si="14"/>
        <v>4765</v>
      </c>
      <c r="L105" s="2"/>
      <c r="M105" s="3">
        <v>67</v>
      </c>
      <c r="N105" s="54">
        <v>0.46479751620478255</v>
      </c>
      <c r="O105" s="54">
        <v>0.53520248379521751</v>
      </c>
      <c r="P105" s="54">
        <v>5.947660045255667E-2</v>
      </c>
      <c r="Q105" s="2">
        <v>0.95407416399357114</v>
      </c>
      <c r="R105" s="2">
        <v>0.85647108687043694</v>
      </c>
      <c r="S105" s="2">
        <f t="shared" si="15"/>
        <v>0.9018367546912136</v>
      </c>
      <c r="T105" s="38">
        <f t="shared" si="16"/>
        <v>1833</v>
      </c>
      <c r="U105" s="11"/>
      <c r="V105" s="15">
        <v>0.8832446011189532</v>
      </c>
      <c r="W105" s="15">
        <v>0.87225309649935501</v>
      </c>
      <c r="X105" s="2">
        <f t="shared" si="17"/>
        <v>0.87736192054589768</v>
      </c>
      <c r="Y105" s="38">
        <f t="shared" si="18"/>
        <v>976</v>
      </c>
      <c r="AA105" s="38">
        <f t="shared" si="19"/>
        <v>1259</v>
      </c>
      <c r="AC105" s="61">
        <f t="shared" si="20"/>
        <v>4068</v>
      </c>
    </row>
    <row r="106" spans="1:29">
      <c r="A106" s="64">
        <v>3</v>
      </c>
      <c r="B106" s="61">
        <f t="shared" si="12"/>
        <v>2688</v>
      </c>
      <c r="D106" s="57">
        <v>3</v>
      </c>
      <c r="E106" s="11">
        <v>0.50990069268196236</v>
      </c>
      <c r="F106" s="11">
        <v>0.49009930731803769</v>
      </c>
      <c r="G106" s="12">
        <v>1.3031018301971359E-2</v>
      </c>
      <c r="H106" s="2">
        <v>0.60311042598195652</v>
      </c>
      <c r="I106" s="2">
        <v>0.50601359797297374</v>
      </c>
      <c r="J106" s="2">
        <f t="shared" si="13"/>
        <v>0.55552333783197549</v>
      </c>
      <c r="K106" s="38">
        <f t="shared" si="14"/>
        <v>2688</v>
      </c>
      <c r="L106" s="2"/>
      <c r="M106" s="3">
        <v>68</v>
      </c>
      <c r="N106" s="54">
        <v>0.46196794576013467</v>
      </c>
      <c r="O106" s="54">
        <v>0.53803205423986533</v>
      </c>
      <c r="P106" s="54">
        <v>5.3543723889544891E-2</v>
      </c>
      <c r="Q106" s="2">
        <v>0.94732505983553883</v>
      </c>
      <c r="R106" s="2">
        <v>0.85111800083882971</v>
      </c>
      <c r="S106" s="2">
        <f t="shared" si="15"/>
        <v>0.89556257825116359</v>
      </c>
      <c r="T106" s="38">
        <f t="shared" si="16"/>
        <v>1820</v>
      </c>
      <c r="U106" s="11"/>
      <c r="V106" s="15">
        <v>0.92682171759712773</v>
      </c>
      <c r="W106" s="15">
        <v>0.9146713810073378</v>
      </c>
      <c r="X106" s="2">
        <f t="shared" si="17"/>
        <v>0.92028444704201728</v>
      </c>
      <c r="Y106" s="38">
        <f t="shared" si="18"/>
        <v>1023</v>
      </c>
      <c r="AA106" s="38">
        <f t="shared" si="19"/>
        <v>1259</v>
      </c>
      <c r="AC106" s="61">
        <f t="shared" si="20"/>
        <v>4102</v>
      </c>
    </row>
    <row r="107" spans="1:29">
      <c r="A107" s="64">
        <v>4</v>
      </c>
      <c r="B107" s="61">
        <f t="shared" si="12"/>
        <v>1667</v>
      </c>
      <c r="D107" s="57">
        <v>4</v>
      </c>
      <c r="E107" s="11">
        <v>0.51086636713119138</v>
      </c>
      <c r="F107" s="11">
        <v>0.48913363286880857</v>
      </c>
      <c r="G107" s="12">
        <v>1.335424266138099E-2</v>
      </c>
      <c r="H107" s="2">
        <v>0.37690024246512038</v>
      </c>
      <c r="I107" s="2">
        <v>0.31096614039157611</v>
      </c>
      <c r="J107" s="2">
        <f t="shared" si="13"/>
        <v>0.3446496555879448</v>
      </c>
      <c r="K107" s="38">
        <f t="shared" si="14"/>
        <v>1667</v>
      </c>
      <c r="L107" s="2"/>
      <c r="M107" s="3">
        <v>69</v>
      </c>
      <c r="N107" s="54">
        <v>0.45991999570798042</v>
      </c>
      <c r="O107" s="54">
        <v>0.54008000429201963</v>
      </c>
      <c r="P107" s="54">
        <v>5.116698452046213E-2</v>
      </c>
      <c r="Q107" s="2">
        <v>0.94655889510956315</v>
      </c>
      <c r="R107" s="2">
        <v>0.85142771058976985</v>
      </c>
      <c r="S107" s="2">
        <f t="shared" si="15"/>
        <v>0.89518044456580825</v>
      </c>
      <c r="T107" s="38">
        <f t="shared" si="16"/>
        <v>1820</v>
      </c>
      <c r="U107" s="11"/>
      <c r="V107" s="15">
        <v>0.96504004661252429</v>
      </c>
      <c r="W107" s="15">
        <v>0.95104073311262327</v>
      </c>
      <c r="X107" s="2">
        <f t="shared" si="17"/>
        <v>0.95747929731741244</v>
      </c>
      <c r="Y107" s="38">
        <f t="shared" si="18"/>
        <v>1065</v>
      </c>
      <c r="AA107" s="38">
        <f t="shared" si="19"/>
        <v>1259</v>
      </c>
      <c r="AC107" s="61">
        <f t="shared" si="20"/>
        <v>4144</v>
      </c>
    </row>
    <row r="108" spans="1:29">
      <c r="A108" s="64">
        <v>5</v>
      </c>
      <c r="B108" s="61">
        <f t="shared" si="12"/>
        <v>1345</v>
      </c>
      <c r="D108" s="57">
        <v>5</v>
      </c>
      <c r="E108" s="11">
        <v>0.51101489752155715</v>
      </c>
      <c r="F108" s="11">
        <v>0.48898510247844273</v>
      </c>
      <c r="G108" s="12">
        <v>1.3408472454814571E-2</v>
      </c>
      <c r="H108" s="2">
        <v>0.30663784310334113</v>
      </c>
      <c r="I108" s="2">
        <v>0.24820448198249284</v>
      </c>
      <c r="J108" s="2">
        <f t="shared" si="13"/>
        <v>0.27806480002750322</v>
      </c>
      <c r="K108" s="38">
        <f t="shared" si="14"/>
        <v>1345</v>
      </c>
      <c r="L108" s="2"/>
      <c r="M108" s="3">
        <v>70</v>
      </c>
      <c r="N108" s="54">
        <v>0.45973350914138289</v>
      </c>
      <c r="O108" s="54">
        <v>0.54026649085861711</v>
      </c>
      <c r="P108" s="54">
        <v>4.9153337652324103E-2</v>
      </c>
      <c r="Q108" s="2">
        <v>0.95090641079585614</v>
      </c>
      <c r="R108" s="2">
        <v>0.85675326542244601</v>
      </c>
      <c r="S108" s="2">
        <f t="shared" si="15"/>
        <v>0.90003862134166268</v>
      </c>
      <c r="T108" s="38">
        <f t="shared" si="16"/>
        <v>1829</v>
      </c>
      <c r="U108" s="11"/>
      <c r="V108" s="15">
        <v>0.99856359391077876</v>
      </c>
      <c r="W108" s="15">
        <v>0.98165931074126433</v>
      </c>
      <c r="X108" s="2">
        <f t="shared" si="17"/>
        <v>0.9894307761623049</v>
      </c>
      <c r="Y108" s="38">
        <f t="shared" si="18"/>
        <v>1100</v>
      </c>
      <c r="AA108" s="38">
        <f t="shared" si="19"/>
        <v>1259</v>
      </c>
      <c r="AC108" s="61">
        <f t="shared" si="20"/>
        <v>4188</v>
      </c>
    </row>
    <row r="109" spans="1:29">
      <c r="A109" s="64">
        <v>6</v>
      </c>
      <c r="B109" s="61">
        <f t="shared" si="12"/>
        <v>1375</v>
      </c>
      <c r="D109" s="57">
        <v>6</v>
      </c>
      <c r="E109" s="11">
        <v>0.50930696177948787</v>
      </c>
      <c r="F109" s="11">
        <v>0.49069303822051213</v>
      </c>
      <c r="G109" s="12">
        <v>1.3755022680876337E-2</v>
      </c>
      <c r="H109" s="2">
        <v>0.31490288686651235</v>
      </c>
      <c r="I109" s="2">
        <v>0.25228869814936111</v>
      </c>
      <c r="J109" s="2">
        <f t="shared" si="13"/>
        <v>0.28417854036918089</v>
      </c>
      <c r="K109" s="38">
        <f t="shared" si="14"/>
        <v>1375</v>
      </c>
      <c r="L109" s="2"/>
      <c r="M109" s="3">
        <v>71</v>
      </c>
      <c r="N109" s="54">
        <v>0.45103781374625151</v>
      </c>
      <c r="O109" s="54">
        <v>0.54896218625374849</v>
      </c>
      <c r="P109" s="54">
        <v>4.9544015274122451E-2</v>
      </c>
      <c r="Q109" s="2">
        <v>0.95907862926335929</v>
      </c>
      <c r="R109" s="2">
        <v>0.86620975554229618</v>
      </c>
      <c r="S109" s="2">
        <f t="shared" si="15"/>
        <v>0.90809712931052111</v>
      </c>
      <c r="T109" s="38">
        <f t="shared" si="16"/>
        <v>1846</v>
      </c>
      <c r="U109" s="11"/>
      <c r="V109" s="15">
        <v>1.0275857664559991</v>
      </c>
      <c r="W109" s="15">
        <v>1.0072231529665339</v>
      </c>
      <c r="X109" s="2">
        <f t="shared" si="17"/>
        <v>1.0164074616369823</v>
      </c>
      <c r="Y109" s="38">
        <f t="shared" si="18"/>
        <v>1130</v>
      </c>
      <c r="AA109" s="38">
        <f t="shared" si="19"/>
        <v>1259</v>
      </c>
      <c r="AC109" s="61">
        <f t="shared" si="20"/>
        <v>4235</v>
      </c>
    </row>
    <row r="110" spans="1:29">
      <c r="A110" s="64">
        <v>7</v>
      </c>
      <c r="B110" s="61">
        <f t="shared" si="12"/>
        <v>1511</v>
      </c>
      <c r="D110" s="57">
        <v>7</v>
      </c>
      <c r="E110" s="11">
        <v>0.51071947912060023</v>
      </c>
      <c r="F110" s="11">
        <v>0.48928052087939983</v>
      </c>
      <c r="G110" s="12">
        <v>1.4048706578470811E-2</v>
      </c>
      <c r="H110" s="2">
        <v>0.34611328755224419</v>
      </c>
      <c r="I110" s="2">
        <v>0.27685863303157671</v>
      </c>
      <c r="J110" s="2">
        <f t="shared" si="13"/>
        <v>0.31222833411504913</v>
      </c>
      <c r="K110" s="38">
        <f t="shared" si="14"/>
        <v>1511</v>
      </c>
      <c r="L110" s="2"/>
      <c r="M110" s="3">
        <v>72</v>
      </c>
      <c r="N110" s="54">
        <v>0.45516720050146525</v>
      </c>
      <c r="O110" s="54">
        <v>0.5448327994985348</v>
      </c>
      <c r="P110" s="54">
        <v>4.6677573055710964E-2</v>
      </c>
      <c r="Q110" s="2">
        <v>0.96980610858151761</v>
      </c>
      <c r="R110" s="2">
        <v>0.8789528269509288</v>
      </c>
      <c r="S110" s="2">
        <f t="shared" si="15"/>
        <v>0.9203062608070951</v>
      </c>
      <c r="T110" s="38">
        <f t="shared" si="16"/>
        <v>1871</v>
      </c>
      <c r="U110" s="11"/>
      <c r="V110" s="15">
        <v>1.0521423034613875</v>
      </c>
      <c r="W110" s="15">
        <v>1.0285452779209225</v>
      </c>
      <c r="X110" s="2">
        <f t="shared" si="17"/>
        <v>1.0392858699763377</v>
      </c>
      <c r="Y110" s="38">
        <f t="shared" si="18"/>
        <v>1156</v>
      </c>
      <c r="AA110" s="38">
        <f t="shared" si="19"/>
        <v>1259</v>
      </c>
      <c r="AC110" s="61">
        <f t="shared" si="20"/>
        <v>4286</v>
      </c>
    </row>
    <row r="111" spans="1:29">
      <c r="A111" s="64">
        <v>8</v>
      </c>
      <c r="B111" s="61">
        <f t="shared" si="12"/>
        <v>1624</v>
      </c>
      <c r="D111" s="57">
        <v>8</v>
      </c>
      <c r="E111" s="11">
        <v>0.50954384576538148</v>
      </c>
      <c r="F111" s="11">
        <v>0.49045615423461847</v>
      </c>
      <c r="G111" s="12">
        <v>1.3991602336315282E-2</v>
      </c>
      <c r="H111" s="2">
        <v>0.3716847505246525</v>
      </c>
      <c r="I111" s="2">
        <v>0.29845351384886026</v>
      </c>
      <c r="J111" s="2">
        <f t="shared" si="13"/>
        <v>0.3357680398147983</v>
      </c>
      <c r="K111" s="38">
        <f t="shared" si="14"/>
        <v>1624</v>
      </c>
      <c r="L111" s="2"/>
      <c r="M111" s="3">
        <v>73</v>
      </c>
      <c r="N111" s="54">
        <v>0.45443037784833573</v>
      </c>
      <c r="O111" s="54">
        <v>0.54556962215166427</v>
      </c>
      <c r="P111" s="54">
        <v>4.4641630446688806E-2</v>
      </c>
      <c r="Q111" s="2">
        <v>0.98217703907368503</v>
      </c>
      <c r="R111" s="2">
        <v>0.89425609787427562</v>
      </c>
      <c r="S111" s="2">
        <f t="shared" si="15"/>
        <v>0.93421004440430455</v>
      </c>
      <c r="T111" s="38">
        <f t="shared" si="16"/>
        <v>1899</v>
      </c>
      <c r="U111" s="11"/>
      <c r="V111" s="15">
        <v>1.0723827622919413</v>
      </c>
      <c r="W111" s="15">
        <v>1.0464240228548134</v>
      </c>
      <c r="X111" s="2">
        <f t="shared" si="17"/>
        <v>1.0582204626256939</v>
      </c>
      <c r="Y111" s="38">
        <f t="shared" si="18"/>
        <v>1177</v>
      </c>
      <c r="AA111" s="38">
        <f t="shared" si="19"/>
        <v>1259</v>
      </c>
      <c r="AC111" s="61">
        <f t="shared" si="20"/>
        <v>4335</v>
      </c>
    </row>
    <row r="112" spans="1:29">
      <c r="A112" s="64">
        <v>9</v>
      </c>
      <c r="B112" s="61">
        <f t="shared" si="12"/>
        <v>1688</v>
      </c>
      <c r="D112" s="57">
        <v>9</v>
      </c>
      <c r="E112" s="11">
        <v>0.50977575767225403</v>
      </c>
      <c r="F112" s="11">
        <v>0.49022424232774597</v>
      </c>
      <c r="G112" s="12">
        <v>1.4135062601411058E-2</v>
      </c>
      <c r="H112" s="2">
        <v>0.38482328001446409</v>
      </c>
      <c r="I112" s="2">
        <v>0.3116285934487078</v>
      </c>
      <c r="J112" s="2">
        <f t="shared" si="13"/>
        <v>0.34894147025034938</v>
      </c>
      <c r="K112" s="38">
        <f t="shared" si="14"/>
        <v>1688</v>
      </c>
      <c r="L112" s="2"/>
      <c r="M112" s="3">
        <v>74</v>
      </c>
      <c r="N112" s="54">
        <v>0.44687538113689029</v>
      </c>
      <c r="O112" s="54">
        <v>0.55312461886310971</v>
      </c>
      <c r="P112" s="54">
        <v>4.2819472524282275E-2</v>
      </c>
      <c r="Q112" s="2">
        <v>0.99566101841595112</v>
      </c>
      <c r="R112" s="2">
        <v>0.9117001834542483</v>
      </c>
      <c r="S112" s="2">
        <f t="shared" si="15"/>
        <v>0.94922021357833075</v>
      </c>
      <c r="T112" s="38">
        <f t="shared" si="16"/>
        <v>1929</v>
      </c>
      <c r="U112" s="11"/>
      <c r="V112" s="15">
        <v>1.0889052791364053</v>
      </c>
      <c r="W112" s="15">
        <v>1.0612694475949069</v>
      </c>
      <c r="X112" s="2">
        <f t="shared" si="17"/>
        <v>1.073619220348049</v>
      </c>
      <c r="Y112" s="38">
        <f t="shared" si="18"/>
        <v>1194</v>
      </c>
      <c r="AA112" s="38">
        <f t="shared" si="19"/>
        <v>1259</v>
      </c>
      <c r="AC112" s="61">
        <f t="shared" si="20"/>
        <v>4382</v>
      </c>
    </row>
    <row r="113" spans="1:29">
      <c r="A113" s="64">
        <v>10</v>
      </c>
      <c r="B113" s="61">
        <f t="shared" si="12"/>
        <v>1727</v>
      </c>
      <c r="D113" s="57">
        <v>10</v>
      </c>
      <c r="E113" s="11">
        <v>0.50881661191000327</v>
      </c>
      <c r="F113" s="11">
        <v>0.49118338808999673</v>
      </c>
      <c r="G113" s="12">
        <v>1.4656322440629695E-2</v>
      </c>
      <c r="H113" s="2">
        <v>0.39135978517977249</v>
      </c>
      <c r="I113" s="2">
        <v>0.32141624844649974</v>
      </c>
      <c r="J113" s="2">
        <f t="shared" si="13"/>
        <v>0.35700468183212641</v>
      </c>
      <c r="K113" s="38">
        <f t="shared" si="14"/>
        <v>1727</v>
      </c>
      <c r="L113" s="2"/>
      <c r="M113" s="3">
        <v>75</v>
      </c>
      <c r="N113" s="54">
        <v>0.43849235865242531</v>
      </c>
      <c r="O113" s="54">
        <v>0.56150764134757469</v>
      </c>
      <c r="P113" s="54">
        <v>4.0507143073309201E-2</v>
      </c>
      <c r="Q113" s="2">
        <v>1.0098209078126483</v>
      </c>
      <c r="R113" s="2">
        <v>0.93112775714713669</v>
      </c>
      <c r="S113" s="2">
        <f t="shared" si="15"/>
        <v>0.96563410239224756</v>
      </c>
      <c r="T113" s="38">
        <f t="shared" si="16"/>
        <v>1963</v>
      </c>
      <c r="U113" s="11"/>
      <c r="V113" s="15">
        <v>1.102516771525387</v>
      </c>
      <c r="W113" s="15">
        <v>1.073256300199293</v>
      </c>
      <c r="X113" s="2">
        <f t="shared" si="17"/>
        <v>1.0860867932863536</v>
      </c>
      <c r="Y113" s="38">
        <f t="shared" si="18"/>
        <v>1208</v>
      </c>
      <c r="AA113" s="38">
        <f t="shared" si="19"/>
        <v>1259</v>
      </c>
      <c r="AC113" s="61">
        <f t="shared" si="20"/>
        <v>4430</v>
      </c>
    </row>
    <row r="114" spans="1:29">
      <c r="A114" s="64">
        <v>11</v>
      </c>
      <c r="B114" s="61">
        <f t="shared" si="12"/>
        <v>1785</v>
      </c>
      <c r="D114" s="57">
        <v>11</v>
      </c>
      <c r="E114" s="11">
        <v>0.5108191441499581</v>
      </c>
      <c r="F114" s="11">
        <v>0.48918085585004184</v>
      </c>
      <c r="G114" s="12">
        <v>1.4614458359917593E-2</v>
      </c>
      <c r="H114" s="2">
        <v>0.40064112629497606</v>
      </c>
      <c r="I114" s="2">
        <v>0.33606473468717685</v>
      </c>
      <c r="J114" s="2">
        <f t="shared" si="13"/>
        <v>0.36905159178056535</v>
      </c>
      <c r="K114" s="38">
        <f t="shared" si="14"/>
        <v>1785</v>
      </c>
      <c r="L114" s="2"/>
      <c r="M114" s="3">
        <v>76</v>
      </c>
      <c r="N114" s="54">
        <v>0.44049241529060357</v>
      </c>
      <c r="O114" s="54">
        <v>0.55950758470939643</v>
      </c>
      <c r="P114" s="54">
        <v>3.7680270773403766E-2</v>
      </c>
      <c r="Q114" s="2">
        <v>1.0244814593942226</v>
      </c>
      <c r="R114" s="2">
        <v>0.95229767111235941</v>
      </c>
      <c r="S114" s="2">
        <f t="shared" si="15"/>
        <v>0.98409408235746287</v>
      </c>
      <c r="T114" s="38">
        <f t="shared" si="16"/>
        <v>2000</v>
      </c>
      <c r="U114" s="11"/>
      <c r="V114" s="15">
        <v>1.1140799166251378</v>
      </c>
      <c r="W114" s="15">
        <v>1.0825439903756722</v>
      </c>
      <c r="X114" s="2">
        <f t="shared" si="17"/>
        <v>1.0964353266977256</v>
      </c>
      <c r="Y114" s="38">
        <f t="shared" si="18"/>
        <v>1219</v>
      </c>
      <c r="AA114" s="38">
        <f t="shared" si="19"/>
        <v>1259</v>
      </c>
      <c r="AC114" s="61">
        <f t="shared" si="20"/>
        <v>4478</v>
      </c>
    </row>
    <row r="115" spans="1:29">
      <c r="A115" s="64">
        <v>12</v>
      </c>
      <c r="B115" s="61">
        <f t="shared" si="12"/>
        <v>1893</v>
      </c>
      <c r="D115" s="57">
        <v>12</v>
      </c>
      <c r="E115" s="11">
        <v>0.5102718465261824</v>
      </c>
      <c r="F115" s="11">
        <v>0.48972815347381754</v>
      </c>
      <c r="G115" s="12">
        <v>1.4714645177440035E-2</v>
      </c>
      <c r="H115" s="2">
        <v>0.41944747884770478</v>
      </c>
      <c r="I115" s="2">
        <v>0.36180305827968062</v>
      </c>
      <c r="J115" s="2">
        <f t="shared" si="13"/>
        <v>0.39121738320485816</v>
      </c>
      <c r="K115" s="38">
        <f t="shared" si="14"/>
        <v>1893</v>
      </c>
      <c r="L115" s="2"/>
      <c r="M115" s="3">
        <v>77</v>
      </c>
      <c r="N115" s="54">
        <v>0.42891243637512294</v>
      </c>
      <c r="O115" s="54">
        <v>0.571087563624877</v>
      </c>
      <c r="P115" s="54">
        <v>3.7304992612276128E-2</v>
      </c>
      <c r="Q115" s="2">
        <v>1.0398556277551498</v>
      </c>
      <c r="R115" s="2">
        <v>0.97459946005847553</v>
      </c>
      <c r="S115" s="2">
        <f t="shared" si="15"/>
        <v>1.0025886419337597</v>
      </c>
      <c r="T115" s="38">
        <f t="shared" si="16"/>
        <v>2038</v>
      </c>
      <c r="U115" s="11"/>
      <c r="V115" s="15">
        <v>1.1240066774517812</v>
      </c>
      <c r="W115" s="15">
        <v>1.0894808758335202</v>
      </c>
      <c r="X115" s="2">
        <f t="shared" si="17"/>
        <v>1.1042894215234127</v>
      </c>
      <c r="Y115" s="38">
        <f t="shared" si="18"/>
        <v>1228</v>
      </c>
      <c r="AA115" s="38">
        <f t="shared" si="19"/>
        <v>1259</v>
      </c>
      <c r="AC115" s="61">
        <f t="shared" si="20"/>
        <v>4525</v>
      </c>
    </row>
    <row r="116" spans="1:29">
      <c r="A116" s="64">
        <v>13</v>
      </c>
      <c r="B116" s="61">
        <f t="shared" si="12"/>
        <v>2059</v>
      </c>
      <c r="D116" s="57">
        <v>13</v>
      </c>
      <c r="E116" s="11">
        <v>0.51139887594720801</v>
      </c>
      <c r="F116" s="11">
        <v>0.48860112405279205</v>
      </c>
      <c r="G116" s="12">
        <v>1.4699514278324711E-2</v>
      </c>
      <c r="H116" s="2">
        <v>0.44943839396834934</v>
      </c>
      <c r="I116" s="2">
        <v>0.40070566053352813</v>
      </c>
      <c r="J116" s="2">
        <f t="shared" si="13"/>
        <v>0.42562752563393064</v>
      </c>
      <c r="K116" s="38">
        <f t="shared" si="14"/>
        <v>2059</v>
      </c>
      <c r="L116" s="2"/>
      <c r="M116" s="3">
        <v>78</v>
      </c>
      <c r="N116" s="54">
        <v>0.42275452873214026</v>
      </c>
      <c r="O116" s="54">
        <v>0.57724547126785974</v>
      </c>
      <c r="P116" s="54">
        <v>3.6143940231881062E-2</v>
      </c>
      <c r="Q116" s="2">
        <v>1.0562808460976154</v>
      </c>
      <c r="R116" s="2">
        <v>0.99698419211854838</v>
      </c>
      <c r="S116" s="2">
        <f t="shared" si="15"/>
        <v>1.0220521211268616</v>
      </c>
      <c r="T116" s="38">
        <f t="shared" si="16"/>
        <v>2078</v>
      </c>
      <c r="U116" s="11"/>
      <c r="V116" s="15">
        <v>1.1319824903351789</v>
      </c>
      <c r="W116" s="15">
        <v>1.0942106004232197</v>
      </c>
      <c r="X116" s="2">
        <f t="shared" si="17"/>
        <v>1.1101788379422723</v>
      </c>
      <c r="Y116" s="38">
        <f t="shared" si="18"/>
        <v>1235</v>
      </c>
      <c r="AA116" s="38">
        <f t="shared" si="19"/>
        <v>1259</v>
      </c>
      <c r="AC116" s="61">
        <f t="shared" si="20"/>
        <v>4572</v>
      </c>
    </row>
    <row r="117" spans="1:29">
      <c r="A117" s="64">
        <v>14</v>
      </c>
      <c r="B117" s="61">
        <f t="shared" si="12"/>
        <v>2267</v>
      </c>
      <c r="D117" s="57">
        <v>14</v>
      </c>
      <c r="E117" s="11">
        <v>0.50962040500032402</v>
      </c>
      <c r="F117" s="11">
        <v>0.49037959499967609</v>
      </c>
      <c r="G117" s="12">
        <v>1.4879758892539461E-2</v>
      </c>
      <c r="H117" s="2">
        <v>0.48640336631844955</v>
      </c>
      <c r="I117" s="2">
        <v>0.44997072459782445</v>
      </c>
      <c r="J117" s="2">
        <f t="shared" si="13"/>
        <v>0.46853754222672117</v>
      </c>
      <c r="K117" s="38">
        <f t="shared" si="14"/>
        <v>2267</v>
      </c>
      <c r="L117" s="2"/>
      <c r="M117" s="3">
        <v>79</v>
      </c>
      <c r="N117" s="54">
        <v>0.41856829504052345</v>
      </c>
      <c r="O117" s="54">
        <v>0.58143170495947649</v>
      </c>
      <c r="P117" s="54">
        <v>3.6018668967033637E-2</v>
      </c>
      <c r="Q117" s="2">
        <v>1.0740135823890606</v>
      </c>
      <c r="R117" s="2">
        <v>1.0181293191751033</v>
      </c>
      <c r="S117" s="2">
        <f t="shared" si="15"/>
        <v>1.0415206999481652</v>
      </c>
      <c r="T117" s="38">
        <f t="shared" si="16"/>
        <v>2117</v>
      </c>
      <c r="U117" s="11"/>
      <c r="V117" s="15">
        <v>1.1369078700665742</v>
      </c>
      <c r="W117" s="15">
        <v>1.0966141232886231</v>
      </c>
      <c r="X117" s="2">
        <f t="shared" si="17"/>
        <v>1.1134798081782646</v>
      </c>
      <c r="Y117" s="38">
        <f t="shared" si="18"/>
        <v>1238</v>
      </c>
      <c r="AA117" s="38">
        <f t="shared" si="19"/>
        <v>1259</v>
      </c>
      <c r="AC117" s="61">
        <f t="shared" si="20"/>
        <v>4614</v>
      </c>
    </row>
    <row r="118" spans="1:29">
      <c r="A118" s="64">
        <v>15</v>
      </c>
      <c r="B118" s="61">
        <f t="shared" si="12"/>
        <v>2476</v>
      </c>
      <c r="D118" s="57">
        <v>15</v>
      </c>
      <c r="E118" s="11">
        <v>0.5098177412868462</v>
      </c>
      <c r="F118" s="11">
        <v>0.49018225871315368</v>
      </c>
      <c r="G118" s="12">
        <v>1.5053694500737702E-2</v>
      </c>
      <c r="H118" s="2">
        <v>0.52098316246744247</v>
      </c>
      <c r="I118" s="2">
        <v>0.50224435030992176</v>
      </c>
      <c r="J118" s="2">
        <f t="shared" si="13"/>
        <v>0.51179772919846744</v>
      </c>
      <c r="K118" s="38">
        <f t="shared" si="14"/>
        <v>2476</v>
      </c>
      <c r="L118" s="2"/>
      <c r="M118" s="3">
        <v>80</v>
      </c>
      <c r="N118" s="54">
        <v>0.40541490504835453</v>
      </c>
      <c r="O118" s="54">
        <v>0.59458509495164547</v>
      </c>
      <c r="P118" s="54">
        <v>3.3335480330603656E-2</v>
      </c>
      <c r="Q118" s="2">
        <v>1.0931639419597767</v>
      </c>
      <c r="R118" s="2">
        <v>1.037111556223336</v>
      </c>
      <c r="S118" s="2">
        <f t="shared" si="15"/>
        <v>1.0598360288644089</v>
      </c>
      <c r="T118" s="38">
        <f t="shared" si="16"/>
        <v>2154</v>
      </c>
      <c r="U118" s="11"/>
      <c r="V118" s="15">
        <v>1.137342865199064</v>
      </c>
      <c r="W118" s="15">
        <v>1.0960806648311447</v>
      </c>
      <c r="X118" s="2">
        <f t="shared" si="17"/>
        <v>1.112808975875391</v>
      </c>
      <c r="Y118" s="38">
        <f t="shared" si="18"/>
        <v>1237</v>
      </c>
      <c r="AA118" s="38">
        <f t="shared" si="19"/>
        <v>1259</v>
      </c>
      <c r="AC118" s="61">
        <f t="shared" si="20"/>
        <v>4650</v>
      </c>
    </row>
    <row r="119" spans="1:29">
      <c r="A119" s="64">
        <v>16</v>
      </c>
      <c r="B119" s="61">
        <f t="shared" si="12"/>
        <v>2636</v>
      </c>
      <c r="D119" s="57">
        <v>16</v>
      </c>
      <c r="E119" s="11">
        <v>0.51040353919792258</v>
      </c>
      <c r="F119" s="11">
        <v>0.48959646080207747</v>
      </c>
      <c r="G119" s="12">
        <v>1.5250499329359414E-2</v>
      </c>
      <c r="H119" s="2">
        <v>0.54223388803946926</v>
      </c>
      <c r="I119" s="2">
        <v>0.5475561374721517</v>
      </c>
      <c r="J119" s="2">
        <f t="shared" si="13"/>
        <v>0.54483964252521644</v>
      </c>
      <c r="K119" s="38">
        <f t="shared" si="14"/>
        <v>2636</v>
      </c>
      <c r="L119" s="2"/>
      <c r="M119" s="3">
        <v>81</v>
      </c>
      <c r="N119" s="54">
        <v>0.39453143705406313</v>
      </c>
      <c r="O119" s="54">
        <v>0.60546856294593687</v>
      </c>
      <c r="P119" s="54">
        <v>3.2158693718653729E-2</v>
      </c>
      <c r="Q119" s="2">
        <v>1.1136578367543764</v>
      </c>
      <c r="R119" s="2">
        <v>1.0545170650717079</v>
      </c>
      <c r="S119" s="2">
        <f t="shared" si="15"/>
        <v>1.0778499587121573</v>
      </c>
      <c r="T119" s="38">
        <f t="shared" si="16"/>
        <v>2191</v>
      </c>
      <c r="U119" s="11"/>
      <c r="V119" s="15">
        <v>1.1320728711962116</v>
      </c>
      <c r="W119" s="15">
        <v>1.0919240988695971</v>
      </c>
      <c r="X119" s="2">
        <f t="shared" si="17"/>
        <v>1.1077640517115728</v>
      </c>
      <c r="Y119" s="38">
        <f t="shared" si="18"/>
        <v>1232</v>
      </c>
      <c r="AA119" s="38">
        <f t="shared" si="19"/>
        <v>1259</v>
      </c>
      <c r="AC119" s="61">
        <f t="shared" si="20"/>
        <v>4682</v>
      </c>
    </row>
    <row r="120" spans="1:29">
      <c r="A120" s="64">
        <v>17</v>
      </c>
      <c r="B120" s="61">
        <f t="shared" si="12"/>
        <v>2706</v>
      </c>
      <c r="D120" s="57">
        <v>17</v>
      </c>
      <c r="E120" s="11">
        <v>0.50933163952642402</v>
      </c>
      <c r="F120" s="11">
        <v>0.49066836047357604</v>
      </c>
      <c r="G120" s="12">
        <v>1.5420471468575066E-2</v>
      </c>
      <c r="H120" s="2">
        <v>0.54197600529658252</v>
      </c>
      <c r="I120" s="2">
        <v>0.57728347829515581</v>
      </c>
      <c r="J120" s="2">
        <f t="shared" si="13"/>
        <v>0.55930026518525755</v>
      </c>
      <c r="K120" s="38">
        <f t="shared" si="14"/>
        <v>2706</v>
      </c>
      <c r="L120" s="2"/>
      <c r="M120" s="3">
        <v>82</v>
      </c>
      <c r="N120" s="54">
        <v>0.38733727020841902</v>
      </c>
      <c r="O120" s="54">
        <v>0.61266272979158098</v>
      </c>
      <c r="P120" s="54">
        <v>3.1100014274630501E-2</v>
      </c>
      <c r="Q120" s="2">
        <v>1.135226485725902</v>
      </c>
      <c r="R120" s="2">
        <v>1.0712789596994956</v>
      </c>
      <c r="S120" s="2">
        <f t="shared" si="15"/>
        <v>1.0960482198671457</v>
      </c>
      <c r="T120" s="38">
        <f t="shared" si="16"/>
        <v>2228</v>
      </c>
      <c r="U120" s="11"/>
      <c r="V120" s="15">
        <v>1.1203537439650126</v>
      </c>
      <c r="W120" s="15">
        <v>1.0840194673559476</v>
      </c>
      <c r="X120" s="2">
        <f t="shared" si="17"/>
        <v>1.0980930868727004</v>
      </c>
      <c r="Y120" s="38">
        <f t="shared" si="18"/>
        <v>1221</v>
      </c>
      <c r="AA120" s="38">
        <f t="shared" si="19"/>
        <v>1259</v>
      </c>
      <c r="AC120" s="61">
        <f t="shared" si="20"/>
        <v>4708</v>
      </c>
    </row>
    <row r="121" spans="1:29">
      <c r="A121" s="64">
        <v>18</v>
      </c>
      <c r="B121" s="61">
        <f t="shared" si="12"/>
        <v>2676</v>
      </c>
      <c r="D121" s="57">
        <v>18</v>
      </c>
      <c r="E121" s="11">
        <v>0.50861104372946964</v>
      </c>
      <c r="F121" s="11">
        <v>0.49138895627053047</v>
      </c>
      <c r="G121" s="12">
        <v>1.5620830105681075E-2</v>
      </c>
      <c r="H121" s="2">
        <v>0.51920016736679431</v>
      </c>
      <c r="I121" s="2">
        <v>0.58827864205255309</v>
      </c>
      <c r="J121" s="2">
        <f t="shared" si="13"/>
        <v>0.55314456694338965</v>
      </c>
      <c r="K121" s="38">
        <f t="shared" si="14"/>
        <v>2676</v>
      </c>
      <c r="L121" s="2"/>
      <c r="M121" s="3">
        <v>83</v>
      </c>
      <c r="N121" s="54">
        <v>0.37992092021828477</v>
      </c>
      <c r="O121" s="54">
        <v>0.62007907978171517</v>
      </c>
      <c r="P121" s="54">
        <v>2.8329450437438418E-2</v>
      </c>
      <c r="Q121" s="2">
        <v>1.1575715307061125</v>
      </c>
      <c r="R121" s="2">
        <v>1.0881245210136081</v>
      </c>
      <c r="S121" s="2">
        <f t="shared" si="15"/>
        <v>1.1145088928423925</v>
      </c>
      <c r="T121" s="38">
        <f t="shared" si="16"/>
        <v>2265</v>
      </c>
      <c r="U121" s="11"/>
      <c r="V121" s="15">
        <v>1.1023444461610612</v>
      </c>
      <c r="W121" s="15">
        <v>1.0730438437152316</v>
      </c>
      <c r="X121" s="2">
        <f t="shared" si="17"/>
        <v>1.0841757555594014</v>
      </c>
      <c r="Y121" s="38">
        <f t="shared" si="18"/>
        <v>1206</v>
      </c>
      <c r="AA121" s="38">
        <f t="shared" si="19"/>
        <v>1259</v>
      </c>
      <c r="AC121" s="61">
        <f t="shared" si="20"/>
        <v>4730</v>
      </c>
    </row>
    <row r="122" spans="1:29">
      <c r="A122" s="64">
        <v>19</v>
      </c>
      <c r="B122" s="61">
        <f t="shared" si="12"/>
        <v>2578</v>
      </c>
      <c r="D122" s="57">
        <v>19</v>
      </c>
      <c r="E122" s="11">
        <v>0.5022201492893561</v>
      </c>
      <c r="F122" s="11">
        <v>0.49777985071064385</v>
      </c>
      <c r="G122" s="12">
        <v>1.619978276827742E-2</v>
      </c>
      <c r="H122" s="2">
        <v>0.4809062166829341</v>
      </c>
      <c r="I122" s="2">
        <v>0.58542567237079235</v>
      </c>
      <c r="J122" s="2">
        <f t="shared" si="13"/>
        <v>0.53293389573159389</v>
      </c>
      <c r="K122" s="38">
        <f t="shared" si="14"/>
        <v>2578</v>
      </c>
      <c r="L122" s="2"/>
      <c r="M122" s="3">
        <v>84</v>
      </c>
      <c r="N122" s="54">
        <v>0.36883527318100928</v>
      </c>
      <c r="O122" s="54">
        <v>0.63116472681899072</v>
      </c>
      <c r="P122" s="54">
        <v>2.6185510741190771E-2</v>
      </c>
      <c r="Q122" s="2">
        <v>1.180372609131866</v>
      </c>
      <c r="R122" s="2">
        <v>1.1054627421069454</v>
      </c>
      <c r="S122" s="2">
        <f t="shared" si="15"/>
        <v>1.1330921433750352</v>
      </c>
      <c r="T122" s="38">
        <f t="shared" si="16"/>
        <v>2303</v>
      </c>
      <c r="U122" s="11"/>
      <c r="V122" s="15">
        <v>1.0790584822648503</v>
      </c>
      <c r="W122" s="15">
        <v>1.059500993422718</v>
      </c>
      <c r="X122" s="2">
        <f t="shared" si="17"/>
        <v>1.0667144851625405</v>
      </c>
      <c r="Y122" s="38">
        <f t="shared" si="18"/>
        <v>1186</v>
      </c>
      <c r="AA122" s="38">
        <f t="shared" si="19"/>
        <v>1259</v>
      </c>
      <c r="AC122" s="61">
        <f t="shared" si="20"/>
        <v>4748</v>
      </c>
    </row>
    <row r="123" spans="1:29">
      <c r="A123" s="64">
        <v>20</v>
      </c>
      <c r="B123" s="61">
        <f t="shared" si="12"/>
        <v>2471</v>
      </c>
      <c r="D123" s="57">
        <v>20</v>
      </c>
      <c r="E123" s="11">
        <v>0.49392490594839661</v>
      </c>
      <c r="F123" s="11">
        <v>0.50607509405160345</v>
      </c>
      <c r="G123" s="12">
        <v>1.5285179602401739E-2</v>
      </c>
      <c r="H123" s="2">
        <v>0.43923523264795411</v>
      </c>
      <c r="I123" s="2">
        <v>0.58057775651838317</v>
      </c>
      <c r="J123" s="2">
        <f t="shared" si="13"/>
        <v>0.51076516370917247</v>
      </c>
      <c r="K123" s="38">
        <f t="shared" si="14"/>
        <v>2471</v>
      </c>
      <c r="L123" s="2"/>
      <c r="M123" s="3">
        <v>85</v>
      </c>
      <c r="N123" s="54">
        <v>0.35879409091406855</v>
      </c>
      <c r="O123" s="54">
        <v>0.64120590908593145</v>
      </c>
      <c r="P123" s="54">
        <v>2.4456218262046327E-2</v>
      </c>
      <c r="Q123" s="2">
        <v>1.2032952707272828</v>
      </c>
      <c r="R123" s="2">
        <v>1.1234773589977456</v>
      </c>
      <c r="S123" s="2">
        <f t="shared" si="15"/>
        <v>1.1521155540754042</v>
      </c>
      <c r="T123" s="38">
        <f t="shared" si="16"/>
        <v>2342</v>
      </c>
      <c r="U123" s="11"/>
      <c r="V123" s="15">
        <v>1.0520771358150134</v>
      </c>
      <c r="W123" s="15">
        <v>1.0436206130842856</v>
      </c>
      <c r="X123" s="2">
        <f t="shared" si="17"/>
        <v>1.0466547634697512</v>
      </c>
      <c r="Y123" s="38">
        <f t="shared" si="18"/>
        <v>1164</v>
      </c>
      <c r="AA123" s="38">
        <f t="shared" si="19"/>
        <v>1259</v>
      </c>
      <c r="AC123" s="61">
        <f t="shared" si="20"/>
        <v>4765</v>
      </c>
    </row>
    <row r="124" spans="1:29">
      <c r="A124" s="64">
        <v>21</v>
      </c>
      <c r="B124" s="61">
        <f t="shared" si="12"/>
        <v>2405</v>
      </c>
      <c r="D124" s="57">
        <v>21</v>
      </c>
      <c r="E124" s="11">
        <v>0.48864623720424688</v>
      </c>
      <c r="F124" s="11">
        <v>0.51135376279575318</v>
      </c>
      <c r="G124" s="12">
        <v>1.4699557719620313E-2</v>
      </c>
      <c r="H124" s="2">
        <v>0.40418044428996092</v>
      </c>
      <c r="I124" s="2">
        <v>0.5857832730559962</v>
      </c>
      <c r="J124" s="2">
        <f t="shared" si="13"/>
        <v>0.49704373411382596</v>
      </c>
      <c r="K124" s="38">
        <f t="shared" si="14"/>
        <v>2405</v>
      </c>
      <c r="L124" s="2"/>
      <c r="M124" s="3">
        <v>86</v>
      </c>
      <c r="N124" s="54">
        <v>0.35165469847888192</v>
      </c>
      <c r="O124" s="54">
        <v>0.64834530152111802</v>
      </c>
      <c r="P124" s="54">
        <v>2.1678088602872549E-2</v>
      </c>
      <c r="Q124" s="2">
        <v>1.2259675823946186</v>
      </c>
      <c r="R124" s="2">
        <v>1.142176499501379</v>
      </c>
      <c r="S124" s="2">
        <f t="shared" si="15"/>
        <v>1.1716420274914201</v>
      </c>
      <c r="T124" s="38">
        <f t="shared" si="16"/>
        <v>2382</v>
      </c>
      <c r="U124" s="11"/>
      <c r="V124" s="15">
        <v>1.0230252636413626</v>
      </c>
      <c r="W124" s="15">
        <v>1.0258010166032141</v>
      </c>
      <c r="X124" s="2">
        <f t="shared" si="17"/>
        <v>1.0248249100323623</v>
      </c>
      <c r="Y124" s="38">
        <f t="shared" si="18"/>
        <v>1140</v>
      </c>
      <c r="AA124" s="38">
        <f t="shared" si="19"/>
        <v>1259</v>
      </c>
      <c r="AC124" s="61">
        <f t="shared" si="20"/>
        <v>4781</v>
      </c>
    </row>
    <row r="125" spans="1:29">
      <c r="A125" s="64">
        <v>22</v>
      </c>
      <c r="B125" s="61">
        <f t="shared" si="12"/>
        <v>2405</v>
      </c>
      <c r="D125" s="57">
        <v>22</v>
      </c>
      <c r="E125" s="11">
        <v>0.48880001936501105</v>
      </c>
      <c r="F125" s="11">
        <v>0.51119998063498906</v>
      </c>
      <c r="G125" s="12">
        <v>1.4148899635370164E-2</v>
      </c>
      <c r="H125" s="2">
        <v>0.38064504062032972</v>
      </c>
      <c r="I125" s="2">
        <v>0.60850168675797378</v>
      </c>
      <c r="J125" s="2">
        <f t="shared" si="13"/>
        <v>0.49712535371344702</v>
      </c>
      <c r="K125" s="38">
        <f t="shared" si="14"/>
        <v>2405</v>
      </c>
      <c r="L125" s="2"/>
      <c r="M125" s="3">
        <v>87</v>
      </c>
      <c r="N125" s="54">
        <v>0.3386656832319746</v>
      </c>
      <c r="O125" s="54">
        <v>0.66133431676802534</v>
      </c>
      <c r="P125" s="54">
        <v>1.9244505137661804E-2</v>
      </c>
      <c r="Q125" s="2">
        <v>1.2479616030506124</v>
      </c>
      <c r="R125" s="2">
        <v>1.161338684204118</v>
      </c>
      <c r="S125" s="2">
        <f t="shared" si="15"/>
        <v>1.1906748941988139</v>
      </c>
      <c r="T125" s="38">
        <f t="shared" si="16"/>
        <v>2420</v>
      </c>
      <c r="U125" s="11"/>
      <c r="V125" s="15">
        <v>0.99342352351163088</v>
      </c>
      <c r="W125" s="15">
        <v>1.0069126722593922</v>
      </c>
      <c r="X125" s="2">
        <f t="shared" si="17"/>
        <v>1.0023443604825137</v>
      </c>
      <c r="Y125" s="38">
        <f t="shared" si="18"/>
        <v>1115</v>
      </c>
      <c r="AA125" s="38">
        <f t="shared" si="19"/>
        <v>1259</v>
      </c>
      <c r="AC125" s="61">
        <f t="shared" si="20"/>
        <v>4794</v>
      </c>
    </row>
    <row r="126" spans="1:29">
      <c r="A126" s="64">
        <v>23</v>
      </c>
      <c r="B126" s="61">
        <f t="shared" si="12"/>
        <v>2483</v>
      </c>
      <c r="D126" s="57">
        <v>23</v>
      </c>
      <c r="E126" s="11">
        <v>0.48807179748758234</v>
      </c>
      <c r="F126" s="11">
        <v>0.51192820251241766</v>
      </c>
      <c r="G126" s="12">
        <v>1.3697179204374368E-2</v>
      </c>
      <c r="H126" s="2">
        <v>0.36953754447508586</v>
      </c>
      <c r="I126" s="2">
        <v>0.65026657956489398</v>
      </c>
      <c r="J126" s="2">
        <f t="shared" si="13"/>
        <v>0.51325065480165666</v>
      </c>
      <c r="K126" s="38">
        <f t="shared" si="14"/>
        <v>2483</v>
      </c>
      <c r="L126" s="2"/>
      <c r="M126" s="3">
        <v>88</v>
      </c>
      <c r="N126" s="54">
        <v>0.32567634970285853</v>
      </c>
      <c r="O126" s="54">
        <v>0.67432365029714147</v>
      </c>
      <c r="P126" s="54">
        <v>1.7316425707511483E-2</v>
      </c>
      <c r="Q126" s="2">
        <v>1.2688382720816525</v>
      </c>
      <c r="R126" s="2">
        <v>1.1804569778275678</v>
      </c>
      <c r="S126" s="2">
        <f t="shared" si="15"/>
        <v>1.2092406751222522</v>
      </c>
      <c r="T126" s="38">
        <f t="shared" si="16"/>
        <v>2458</v>
      </c>
      <c r="U126" s="11"/>
      <c r="V126" s="15">
        <v>0.9645156469960382</v>
      </c>
      <c r="W126" s="15">
        <v>0.98795545277882579</v>
      </c>
      <c r="X126" s="2">
        <f t="shared" si="17"/>
        <v>0.98032166239374363</v>
      </c>
      <c r="Y126" s="38">
        <f t="shared" si="18"/>
        <v>1090</v>
      </c>
      <c r="AA126" s="38">
        <f t="shared" si="19"/>
        <v>1259</v>
      </c>
      <c r="AC126" s="61">
        <f t="shared" si="20"/>
        <v>4807</v>
      </c>
    </row>
    <row r="127" spans="1:29">
      <c r="A127" s="64">
        <v>24</v>
      </c>
      <c r="B127" s="61">
        <f t="shared" si="12"/>
        <v>2636</v>
      </c>
      <c r="D127" s="57">
        <v>24</v>
      </c>
      <c r="E127" s="11">
        <v>0.48144552948352326</v>
      </c>
      <c r="F127" s="11">
        <v>0.51855447051647685</v>
      </c>
      <c r="G127" s="12">
        <v>1.3470370823281976E-2</v>
      </c>
      <c r="H127" s="2">
        <v>0.36926186824474533</v>
      </c>
      <c r="I127" s="2">
        <v>0.7079334608451141</v>
      </c>
      <c r="J127" s="2">
        <f t="shared" si="13"/>
        <v>0.54488153662460159</v>
      </c>
      <c r="K127" s="38">
        <f t="shared" si="14"/>
        <v>2636</v>
      </c>
      <c r="L127" s="2"/>
      <c r="M127" s="3">
        <v>89</v>
      </c>
      <c r="N127" s="54">
        <v>0.31505999075988295</v>
      </c>
      <c r="O127" s="54">
        <v>0.684940009240117</v>
      </c>
      <c r="P127" s="54">
        <v>1.434714187349035E-2</v>
      </c>
      <c r="Q127" s="2">
        <v>1.2882307596137506</v>
      </c>
      <c r="R127" s="2">
        <v>1.198576598678889</v>
      </c>
      <c r="S127" s="2">
        <f t="shared" si="15"/>
        <v>1.2268230377946114</v>
      </c>
      <c r="T127" s="38">
        <f t="shared" si="16"/>
        <v>2494</v>
      </c>
      <c r="U127" s="11"/>
      <c r="V127" s="15">
        <v>0.93710307463630804</v>
      </c>
      <c r="W127" s="15">
        <v>0.96956817675136264</v>
      </c>
      <c r="X127" s="2">
        <f t="shared" si="17"/>
        <v>0.95933972197897477</v>
      </c>
      <c r="Y127" s="38">
        <f t="shared" si="18"/>
        <v>1067</v>
      </c>
      <c r="AA127" s="38">
        <f t="shared" si="19"/>
        <v>1259</v>
      </c>
      <c r="AC127" s="61">
        <f t="shared" si="20"/>
        <v>4820</v>
      </c>
    </row>
    <row r="128" spans="1:29">
      <c r="A128" s="64">
        <v>25</v>
      </c>
      <c r="B128" s="61">
        <f t="shared" si="12"/>
        <v>2836</v>
      </c>
      <c r="D128" s="57">
        <v>25</v>
      </c>
      <c r="E128" s="11">
        <v>0.47578893223144797</v>
      </c>
      <c r="F128" s="11">
        <v>0.52421106776855197</v>
      </c>
      <c r="G128" s="12">
        <v>1.3830130454712476E-2</v>
      </c>
      <c r="H128" s="2">
        <v>0.37708960807216546</v>
      </c>
      <c r="I128" s="2">
        <v>0.77592735619876707</v>
      </c>
      <c r="J128" s="2">
        <f t="shared" si="13"/>
        <v>0.586164769884016</v>
      </c>
      <c r="K128" s="38">
        <f t="shared" si="14"/>
        <v>2836</v>
      </c>
      <c r="L128" s="2"/>
      <c r="M128" s="3">
        <v>90</v>
      </c>
      <c r="N128" s="54">
        <v>0.29946717676094159</v>
      </c>
      <c r="O128" s="54">
        <v>0.70053282323905841</v>
      </c>
      <c r="P128" s="54">
        <v>1.1095713138310993E-2</v>
      </c>
      <c r="Q128" s="2">
        <v>1.3059549912883688</v>
      </c>
      <c r="R128" s="2">
        <v>1.2142499285564068</v>
      </c>
      <c r="S128" s="2">
        <f t="shared" si="15"/>
        <v>1.2417125847874324</v>
      </c>
      <c r="T128" s="38">
        <f t="shared" si="16"/>
        <v>2524</v>
      </c>
      <c r="U128" s="11"/>
      <c r="V128" s="15">
        <v>0.91150732371744425</v>
      </c>
      <c r="W128" s="15">
        <v>0.9519655368104124</v>
      </c>
      <c r="X128" s="2">
        <f t="shared" si="17"/>
        <v>0.93984962995866872</v>
      </c>
      <c r="Y128" s="38">
        <f t="shared" si="18"/>
        <v>1045</v>
      </c>
      <c r="AA128" s="38">
        <f t="shared" si="19"/>
        <v>1259</v>
      </c>
      <c r="AC128" s="61">
        <f t="shared" si="20"/>
        <v>4828</v>
      </c>
    </row>
    <row r="129" spans="1:29">
      <c r="A129" s="64">
        <v>26</v>
      </c>
      <c r="B129" s="61">
        <f t="shared" si="12"/>
        <v>3061</v>
      </c>
      <c r="D129" s="57">
        <v>26</v>
      </c>
      <c r="E129" s="11">
        <v>0.47094273690881372</v>
      </c>
      <c r="F129" s="11">
        <v>0.52905726309118617</v>
      </c>
      <c r="G129" s="12">
        <v>1.4031227945357879E-2</v>
      </c>
      <c r="H129" s="2">
        <v>0.39019864906923335</v>
      </c>
      <c r="I129" s="2">
        <v>0.84857404066819886</v>
      </c>
      <c r="J129" s="2">
        <f t="shared" si="13"/>
        <v>0.63270547921693265</v>
      </c>
      <c r="K129" s="38">
        <f t="shared" si="14"/>
        <v>3061</v>
      </c>
      <c r="L129" s="2"/>
      <c r="M129" s="3">
        <v>91</v>
      </c>
      <c r="N129" s="54">
        <v>0.28963253498011071</v>
      </c>
      <c r="O129" s="54">
        <v>0.71036746501988923</v>
      </c>
      <c r="P129" s="54">
        <v>9.6277428113308965E-3</v>
      </c>
      <c r="Q129" s="2">
        <v>1.3218733528488502</v>
      </c>
      <c r="R129" s="2">
        <v>1.2256534400644792</v>
      </c>
      <c r="S129" s="2">
        <f t="shared" si="15"/>
        <v>1.2535218573197815</v>
      </c>
      <c r="T129" s="38">
        <f t="shared" si="16"/>
        <v>2548</v>
      </c>
      <c r="U129" s="11"/>
      <c r="V129" s="15">
        <v>0.88766381934874072</v>
      </c>
      <c r="W129" s="15">
        <v>0.93521031478407912</v>
      </c>
      <c r="X129" s="2">
        <f t="shared" si="17"/>
        <v>0.92143930278172181</v>
      </c>
      <c r="Y129" s="38">
        <f t="shared" si="18"/>
        <v>1025</v>
      </c>
      <c r="AA129" s="38">
        <f t="shared" si="19"/>
        <v>1259</v>
      </c>
      <c r="AC129" s="61">
        <f t="shared" si="20"/>
        <v>4832</v>
      </c>
    </row>
    <row r="130" spans="1:29">
      <c r="A130" s="64">
        <v>27</v>
      </c>
      <c r="B130" s="61">
        <f t="shared" si="12"/>
        <v>3276</v>
      </c>
      <c r="D130" s="57">
        <v>27</v>
      </c>
      <c r="E130" s="11">
        <v>0.47415406953955069</v>
      </c>
      <c r="F130" s="11">
        <v>0.52584593046044925</v>
      </c>
      <c r="G130" s="12">
        <v>1.4442676156954317E-2</v>
      </c>
      <c r="H130" s="2">
        <v>0.40653017227678184</v>
      </c>
      <c r="I130" s="2">
        <v>0.92123268104417677</v>
      </c>
      <c r="J130" s="2">
        <f t="shared" si="13"/>
        <v>0.6771843919099001</v>
      </c>
      <c r="K130" s="38">
        <f t="shared" si="14"/>
        <v>3276</v>
      </c>
      <c r="L130" s="2"/>
      <c r="M130" s="3">
        <v>92</v>
      </c>
      <c r="N130" s="54">
        <v>0.27410869250795489</v>
      </c>
      <c r="O130" s="54">
        <v>0.72589130749204511</v>
      </c>
      <c r="P130" s="54">
        <v>7.406738857552846E-3</v>
      </c>
      <c r="Q130" s="2">
        <v>1.3357302631398513</v>
      </c>
      <c r="R130" s="2">
        <v>1.2307906414943917</v>
      </c>
      <c r="S130" s="2">
        <f t="shared" si="15"/>
        <v>1.2595555039759081</v>
      </c>
      <c r="T130" s="38">
        <f t="shared" si="16"/>
        <v>2560</v>
      </c>
      <c r="U130" s="11"/>
      <c r="V130" s="15">
        <v>0.86539919474941163</v>
      </c>
      <c r="W130" s="15">
        <v>0.91926360942005847</v>
      </c>
      <c r="X130" s="2">
        <f t="shared" si="17"/>
        <v>0.90449890514198117</v>
      </c>
      <c r="Y130" s="38">
        <f t="shared" si="18"/>
        <v>1006</v>
      </c>
      <c r="AA130" s="38">
        <f t="shared" si="19"/>
        <v>1259</v>
      </c>
      <c r="AC130" s="61">
        <f t="shared" si="20"/>
        <v>4825</v>
      </c>
    </row>
    <row r="131" spans="1:29">
      <c r="A131" s="64">
        <v>28</v>
      </c>
      <c r="B131" s="61">
        <f t="shared" si="12"/>
        <v>3492</v>
      </c>
      <c r="D131" s="57">
        <v>28</v>
      </c>
      <c r="E131" s="11">
        <v>0.47489150673403013</v>
      </c>
      <c r="F131" s="11">
        <v>0.52510849326596976</v>
      </c>
      <c r="G131" s="12">
        <v>1.5294178922289122E-2</v>
      </c>
      <c r="H131" s="2">
        <v>0.42497323530655529</v>
      </c>
      <c r="I131" s="2">
        <v>0.99021239029589869</v>
      </c>
      <c r="J131" s="2">
        <f t="shared" si="13"/>
        <v>0.72178511631793929</v>
      </c>
      <c r="K131" s="38">
        <f t="shared" si="14"/>
        <v>3492</v>
      </c>
      <c r="L131" s="2"/>
      <c r="M131" s="3">
        <v>93</v>
      </c>
      <c r="N131" s="54">
        <v>0.25162508835150577</v>
      </c>
      <c r="O131" s="54">
        <v>0.74837491164849423</v>
      </c>
      <c r="P131" s="54">
        <v>5.7783463228899996E-3</v>
      </c>
      <c r="Q131" s="2">
        <v>1.3471553205864548</v>
      </c>
      <c r="R131" s="2">
        <v>1.2276969741196162</v>
      </c>
      <c r="S131" s="2">
        <f t="shared" si="15"/>
        <v>1.2577556911036594</v>
      </c>
      <c r="T131" s="38">
        <f t="shared" si="16"/>
        <v>2557</v>
      </c>
      <c r="U131" s="11"/>
      <c r="V131" s="15">
        <v>0.84451915927195542</v>
      </c>
      <c r="W131" s="15">
        <v>0.90403965186070312</v>
      </c>
      <c r="X131" s="2">
        <f t="shared" si="17"/>
        <v>0.88906280265433435</v>
      </c>
      <c r="Y131" s="38">
        <f t="shared" si="18"/>
        <v>989</v>
      </c>
      <c r="AA131" s="38">
        <f t="shared" si="19"/>
        <v>1259</v>
      </c>
      <c r="AC131" s="61">
        <f t="shared" si="20"/>
        <v>4805</v>
      </c>
    </row>
    <row r="132" spans="1:29">
      <c r="A132" s="64">
        <v>29</v>
      </c>
      <c r="B132" s="61">
        <f t="shared" si="12"/>
        <v>3693</v>
      </c>
      <c r="D132" s="57">
        <v>29</v>
      </c>
      <c r="E132" s="11">
        <v>0.47634061937879107</v>
      </c>
      <c r="F132" s="11">
        <v>0.52365938062120898</v>
      </c>
      <c r="G132" s="12">
        <v>1.562158290261677E-2</v>
      </c>
      <c r="H132" s="2">
        <v>0.44546991566512839</v>
      </c>
      <c r="I132" s="2">
        <v>1.0524553714129896</v>
      </c>
      <c r="J132" s="2">
        <f t="shared" si="13"/>
        <v>0.76332354346813569</v>
      </c>
      <c r="K132" s="38">
        <f t="shared" si="14"/>
        <v>3693</v>
      </c>
      <c r="L132" s="2"/>
      <c r="M132" s="3">
        <v>94</v>
      </c>
      <c r="N132" s="54">
        <v>0.22855514391564549</v>
      </c>
      <c r="O132" s="54">
        <v>0.77144485608435454</v>
      </c>
      <c r="P132" s="54">
        <v>4.4639019233792473E-3</v>
      </c>
      <c r="Q132" s="2">
        <v>1.3557420376339682</v>
      </c>
      <c r="R132" s="2">
        <v>1.21460194272292</v>
      </c>
      <c r="S132" s="2">
        <f t="shared" si="15"/>
        <v>1.2468602374275826</v>
      </c>
      <c r="T132" s="38">
        <f t="shared" si="16"/>
        <v>2534</v>
      </c>
      <c r="U132" s="11"/>
      <c r="V132" s="15">
        <v>0.82485748748589971</v>
      </c>
      <c r="W132" s="15">
        <v>0.88944592514889931</v>
      </c>
      <c r="X132" s="2">
        <f t="shared" si="17"/>
        <v>0.87468390548354569</v>
      </c>
      <c r="Y132" s="38">
        <f t="shared" si="18"/>
        <v>973</v>
      </c>
      <c r="AA132" s="38">
        <f t="shared" si="19"/>
        <v>1259</v>
      </c>
      <c r="AC132" s="61">
        <f t="shared" si="20"/>
        <v>4766</v>
      </c>
    </row>
    <row r="133" spans="1:29">
      <c r="A133" s="64">
        <v>30</v>
      </c>
      <c r="B133" s="61">
        <f t="shared" si="12"/>
        <v>3880</v>
      </c>
      <c r="D133" s="57">
        <v>30</v>
      </c>
      <c r="E133" s="11">
        <v>0.47609781587244077</v>
      </c>
      <c r="F133" s="11">
        <v>0.52390218412755929</v>
      </c>
      <c r="G133" s="12">
        <v>1.600488197486408E-2</v>
      </c>
      <c r="H133" s="2">
        <v>0.4679498935213291</v>
      </c>
      <c r="I133" s="2">
        <v>1.1053965147398011</v>
      </c>
      <c r="J133" s="2">
        <f t="shared" si="13"/>
        <v>0.80190957064241952</v>
      </c>
      <c r="K133" s="38">
        <f t="shared" si="14"/>
        <v>3880</v>
      </c>
      <c r="L133" s="2"/>
      <c r="M133" s="3">
        <v>95</v>
      </c>
      <c r="N133" s="54">
        <v>0.22247254294564911</v>
      </c>
      <c r="O133" s="54">
        <v>0.77752745705435089</v>
      </c>
      <c r="P133" s="54">
        <v>3.3285599468865904E-3</v>
      </c>
      <c r="Q133" s="2">
        <v>1.3611138235102125</v>
      </c>
      <c r="R133" s="2">
        <v>1.1900130300945428</v>
      </c>
      <c r="S133" s="2">
        <f t="shared" si="15"/>
        <v>1.2280782587057451</v>
      </c>
      <c r="T133" s="38">
        <f t="shared" si="16"/>
        <v>2496</v>
      </c>
      <c r="U133" s="11"/>
      <c r="V133" s="15">
        <v>0.80629525246107836</v>
      </c>
      <c r="W133" s="15">
        <v>0.87540663218687487</v>
      </c>
      <c r="X133" s="2">
        <f t="shared" si="17"/>
        <v>0.8600312477927945</v>
      </c>
      <c r="Y133" s="38">
        <f t="shared" si="18"/>
        <v>956</v>
      </c>
      <c r="AA133" s="38">
        <f t="shared" si="19"/>
        <v>1259</v>
      </c>
      <c r="AC133" s="61">
        <f t="shared" si="20"/>
        <v>4711</v>
      </c>
    </row>
    <row r="134" spans="1:29">
      <c r="A134" s="64">
        <v>31</v>
      </c>
      <c r="B134" s="61">
        <f t="shared" si="12"/>
        <v>4034</v>
      </c>
      <c r="D134" s="57">
        <v>31</v>
      </c>
      <c r="E134" s="11">
        <v>0.47781580999660977</v>
      </c>
      <c r="F134" s="11">
        <v>0.52218419000339023</v>
      </c>
      <c r="G134" s="12">
        <v>1.6006003187966161E-2</v>
      </c>
      <c r="H134" s="2">
        <v>0.4913774524435815</v>
      </c>
      <c r="I134" s="2">
        <v>1.147109830052369</v>
      </c>
      <c r="J134" s="2">
        <f t="shared" si="13"/>
        <v>0.83379053290422345</v>
      </c>
      <c r="K134" s="38">
        <f t="shared" si="14"/>
        <v>4034</v>
      </c>
      <c r="L134" s="2"/>
      <c r="M134" s="3">
        <v>96</v>
      </c>
      <c r="N134" s="54">
        <v>0.20170036514251458</v>
      </c>
      <c r="O134" s="54">
        <v>0.79829963485748545</v>
      </c>
      <c r="P134" s="54">
        <v>2.457084381277791E-3</v>
      </c>
      <c r="Q134" s="2">
        <v>1.3629759555935146</v>
      </c>
      <c r="R134" s="2">
        <v>1.1528044536140727</v>
      </c>
      <c r="S134" s="2">
        <f t="shared" si="15"/>
        <v>1.1951961223058769</v>
      </c>
      <c r="T134" s="38">
        <f t="shared" si="16"/>
        <v>2429</v>
      </c>
      <c r="U134" s="11"/>
      <c r="V134" s="15">
        <v>0.78876091327711151</v>
      </c>
      <c r="W134" s="15">
        <v>0.86187172117285815</v>
      </c>
      <c r="X134" s="2">
        <f t="shared" si="17"/>
        <v>0.84712524452442184</v>
      </c>
      <c r="Y134" s="38">
        <f t="shared" si="18"/>
        <v>942</v>
      </c>
      <c r="AA134" s="38">
        <f t="shared" si="19"/>
        <v>1259</v>
      </c>
      <c r="AC134" s="61">
        <f t="shared" si="20"/>
        <v>4630</v>
      </c>
    </row>
    <row r="135" spans="1:29">
      <c r="A135" s="64">
        <v>32</v>
      </c>
      <c r="B135" s="61">
        <f t="shared" si="12"/>
        <v>4162</v>
      </c>
      <c r="D135" s="57">
        <v>32</v>
      </c>
      <c r="E135" s="11">
        <v>0.47785518028567242</v>
      </c>
      <c r="F135" s="11">
        <v>0.52214481971432758</v>
      </c>
      <c r="G135" s="12">
        <v>1.5782796274823974E-2</v>
      </c>
      <c r="H135" s="2">
        <v>0.51464995817208803</v>
      </c>
      <c r="I135" s="2">
        <v>1.1767175981009177</v>
      </c>
      <c r="J135" s="2">
        <f t="shared" si="13"/>
        <v>0.86034514666141715</v>
      </c>
      <c r="K135" s="38">
        <f t="shared" si="14"/>
        <v>4162</v>
      </c>
      <c r="L135" s="2"/>
      <c r="M135" s="3">
        <v>97</v>
      </c>
      <c r="N135" s="54">
        <v>0.18200289141562145</v>
      </c>
      <c r="O135" s="54">
        <v>0.81799710858437857</v>
      </c>
      <c r="P135" s="54">
        <v>1.7135582475895827E-3</v>
      </c>
      <c r="Q135" s="2">
        <v>1.36115494358459</v>
      </c>
      <c r="R135" s="2">
        <v>1.1022687639436524</v>
      </c>
      <c r="S135" s="2">
        <f t="shared" si="15"/>
        <v>1.1493867971858471</v>
      </c>
      <c r="T135" s="38">
        <f t="shared" si="16"/>
        <v>2336</v>
      </c>
      <c r="U135" s="11"/>
      <c r="V135" s="15">
        <v>0.77222032567836696</v>
      </c>
      <c r="W135" s="15">
        <v>0.84881554933932524</v>
      </c>
      <c r="X135" s="2">
        <f t="shared" si="17"/>
        <v>0.83487499716440461</v>
      </c>
      <c r="Y135" s="38">
        <f t="shared" si="18"/>
        <v>928</v>
      </c>
      <c r="AA135" s="38">
        <f t="shared" si="19"/>
        <v>1259</v>
      </c>
      <c r="AC135" s="61">
        <f t="shared" si="20"/>
        <v>4523</v>
      </c>
    </row>
    <row r="136" spans="1:29">
      <c r="A136" s="64">
        <v>33</v>
      </c>
      <c r="B136" s="61">
        <f t="shared" si="12"/>
        <v>4256</v>
      </c>
      <c r="D136" s="57">
        <v>33</v>
      </c>
      <c r="E136" s="11">
        <v>0.47949469293977887</v>
      </c>
      <c r="F136" s="11">
        <v>0.52050530706022113</v>
      </c>
      <c r="G136" s="12">
        <v>1.610561311211332E-2</v>
      </c>
      <c r="H136" s="2">
        <v>0.53768331831301452</v>
      </c>
      <c r="I136" s="2">
        <v>1.1947006680437744</v>
      </c>
      <c r="J136" s="2">
        <f t="shared" si="13"/>
        <v>0.87966433567851632</v>
      </c>
      <c r="K136" s="38">
        <f t="shared" si="14"/>
        <v>4256</v>
      </c>
      <c r="L136" s="2"/>
      <c r="M136" s="3">
        <v>98</v>
      </c>
      <c r="N136" s="54">
        <v>0.15124024079726153</v>
      </c>
      <c r="O136" s="54">
        <v>0.8487597592027385</v>
      </c>
      <c r="P136" s="54">
        <v>3.9705835485017394E-3</v>
      </c>
      <c r="Q136" s="2">
        <v>1.3555910316613538</v>
      </c>
      <c r="R136" s="2">
        <v>1.0381362814793751</v>
      </c>
      <c r="S136" s="2">
        <f t="shared" si="15"/>
        <v>1.0861482143391321</v>
      </c>
      <c r="T136" s="38">
        <f t="shared" si="16"/>
        <v>2208</v>
      </c>
      <c r="U136" s="11"/>
      <c r="V136" s="15">
        <v>0.75666300581521806</v>
      </c>
      <c r="W136" s="15">
        <v>0.83622982274660274</v>
      </c>
      <c r="X136" s="2">
        <f t="shared" si="17"/>
        <v>0.82419611819442851</v>
      </c>
      <c r="Y136" s="38">
        <f t="shared" si="18"/>
        <v>917</v>
      </c>
      <c r="AA136" s="38">
        <f t="shared" si="19"/>
        <v>1259</v>
      </c>
      <c r="AC136" s="61">
        <f t="shared" si="20"/>
        <v>4384</v>
      </c>
    </row>
    <row r="137" spans="1:29">
      <c r="A137" s="64">
        <v>34</v>
      </c>
      <c r="B137" s="61">
        <f t="shared" si="12"/>
        <v>4321</v>
      </c>
      <c r="D137" s="57">
        <v>34</v>
      </c>
      <c r="E137" s="11">
        <v>0.48279590171460707</v>
      </c>
      <c r="F137" s="11">
        <v>0.51720409828539304</v>
      </c>
      <c r="G137" s="12">
        <v>1.5837542120384719E-2</v>
      </c>
      <c r="H137" s="2">
        <v>0.56115885351889427</v>
      </c>
      <c r="I137" s="2">
        <v>1.2028694855920694</v>
      </c>
      <c r="J137" s="2">
        <f t="shared" si="13"/>
        <v>0.89305422234045051</v>
      </c>
      <c r="K137" s="38">
        <f t="shared" si="14"/>
        <v>4321</v>
      </c>
      <c r="L137" s="2"/>
      <c r="T137" s="38"/>
      <c r="U137" s="65"/>
      <c r="Y137" s="38"/>
    </row>
    <row r="138" spans="1:29">
      <c r="A138" s="64">
        <v>35</v>
      </c>
      <c r="B138" s="61">
        <f t="shared" si="12"/>
        <v>4380</v>
      </c>
      <c r="D138" s="57">
        <v>35</v>
      </c>
      <c r="E138" s="11">
        <v>0.48324138205559009</v>
      </c>
      <c r="F138" s="11">
        <v>0.5167586179444098</v>
      </c>
      <c r="G138" s="12">
        <v>1.5893000309456198E-2</v>
      </c>
      <c r="H138" s="2">
        <v>0.58588991224495557</v>
      </c>
      <c r="I138" s="2">
        <v>1.2041729060521404</v>
      </c>
      <c r="J138" s="2">
        <f t="shared" si="13"/>
        <v>0.90539297762328852</v>
      </c>
      <c r="K138" s="38">
        <f t="shared" si="14"/>
        <v>4380</v>
      </c>
      <c r="L138" s="2"/>
      <c r="N138" s="8"/>
      <c r="O138" s="8"/>
      <c r="P138" s="8"/>
      <c r="R138" s="2"/>
      <c r="S138" s="2">
        <f>SUMPRODUCT(S103:S136,$P$23:$P$56)</f>
        <v>0</v>
      </c>
      <c r="T138" s="38">
        <f>F16</f>
        <v>2032.6846057979997</v>
      </c>
      <c r="X138" s="2">
        <f>SUMPRODUCT(X103:X136,$P$23:$P$56)</f>
        <v>0</v>
      </c>
      <c r="Y138" s="38">
        <f>F18+F19</f>
        <v>1112</v>
      </c>
      <c r="AA138" s="61">
        <f>F17</f>
        <v>1259</v>
      </c>
      <c r="AC138" s="61">
        <f t="shared" si="20"/>
        <v>4403.6846057980001</v>
      </c>
    </row>
    <row r="139" spans="1:29">
      <c r="A139" s="64">
        <v>36</v>
      </c>
      <c r="B139" s="61">
        <f t="shared" si="12"/>
        <v>4432</v>
      </c>
      <c r="D139" s="57">
        <v>36</v>
      </c>
      <c r="E139" s="11">
        <v>0.48500829027734599</v>
      </c>
      <c r="F139" s="11">
        <v>0.51499170972265407</v>
      </c>
      <c r="G139" s="12">
        <v>1.6198138765692819E-2</v>
      </c>
      <c r="H139" s="2">
        <v>0.61283541028773558</v>
      </c>
      <c r="I139" s="2">
        <v>1.2017363005498733</v>
      </c>
      <c r="J139" s="2">
        <f t="shared" si="13"/>
        <v>0.91611448662102701</v>
      </c>
      <c r="K139" s="38">
        <f t="shared" si="14"/>
        <v>4432</v>
      </c>
      <c r="L139" s="2"/>
      <c r="N139" s="8"/>
    </row>
    <row r="140" spans="1:29">
      <c r="A140" s="64">
        <v>37</v>
      </c>
      <c r="B140" s="61">
        <f t="shared" si="12"/>
        <v>4493</v>
      </c>
      <c r="D140" s="57">
        <v>37</v>
      </c>
      <c r="E140" s="11">
        <v>0.48535019727043377</v>
      </c>
      <c r="F140" s="11">
        <v>0.51464980272956629</v>
      </c>
      <c r="G140" s="12">
        <v>1.6090903795685983E-2</v>
      </c>
      <c r="H140" s="2">
        <v>0.64242543298061028</v>
      </c>
      <c r="I140" s="2">
        <v>1.198619933035777</v>
      </c>
      <c r="J140" s="2">
        <f t="shared" si="13"/>
        <v>0.92867082271327162</v>
      </c>
      <c r="K140" s="38">
        <f t="shared" si="14"/>
        <v>4493</v>
      </c>
      <c r="L140" s="2"/>
      <c r="S140">
        <v>2010</v>
      </c>
      <c r="T140" s="38">
        <v>1853</v>
      </c>
      <c r="X140">
        <v>2010</v>
      </c>
      <c r="Y140" s="38">
        <f>2703*0.25</f>
        <v>675.75</v>
      </c>
    </row>
    <row r="141" spans="1:29">
      <c r="A141" s="64">
        <v>38</v>
      </c>
      <c r="B141" s="61">
        <f t="shared" si="12"/>
        <v>4565</v>
      </c>
      <c r="D141" s="57">
        <v>38</v>
      </c>
      <c r="E141" s="11">
        <v>0.48517975169170663</v>
      </c>
      <c r="F141" s="11">
        <v>0.51482024830829332</v>
      </c>
      <c r="G141" s="12">
        <v>1.6715680463542253E-2</v>
      </c>
      <c r="H141" s="2">
        <v>0.67411022008940658</v>
      </c>
      <c r="I141" s="2">
        <v>1.1974588153185866</v>
      </c>
      <c r="J141" s="2">
        <f t="shared" si="13"/>
        <v>0.94354067383708951</v>
      </c>
      <c r="K141" s="38">
        <f t="shared" si="14"/>
        <v>4565</v>
      </c>
      <c r="L141" s="2"/>
      <c r="S141">
        <v>2011</v>
      </c>
      <c r="T141" s="38">
        <f t="shared" ref="T141:T143" si="21">T140*(1+U141)</f>
        <v>1910.4429999999998</v>
      </c>
      <c r="U141">
        <v>3.1E-2</v>
      </c>
      <c r="X141">
        <v>2011</v>
      </c>
      <c r="Y141" s="38">
        <f t="shared" ref="Y141:Y143" si="22">Y140*(1+Z141)</f>
        <v>696.69824999999992</v>
      </c>
      <c r="Z141">
        <v>3.1E-2</v>
      </c>
    </row>
    <row r="142" spans="1:29">
      <c r="A142" s="64">
        <v>39</v>
      </c>
      <c r="B142" s="61">
        <f t="shared" si="12"/>
        <v>4648</v>
      </c>
      <c r="D142" s="57">
        <v>39</v>
      </c>
      <c r="E142" s="11">
        <v>0.4847548508556091</v>
      </c>
      <c r="F142" s="11">
        <v>0.51524514914439079</v>
      </c>
      <c r="G142" s="12">
        <v>1.7895729688915424E-2</v>
      </c>
      <c r="H142" s="2">
        <v>0.7065929016855137</v>
      </c>
      <c r="I142" s="2">
        <v>1.1998981409592508</v>
      </c>
      <c r="J142" s="2">
        <f t="shared" si="13"/>
        <v>0.96076603326881971</v>
      </c>
      <c r="K142" s="38">
        <f t="shared" si="14"/>
        <v>4648</v>
      </c>
      <c r="L142" s="2"/>
      <c r="S142">
        <v>2012</v>
      </c>
      <c r="T142" s="38">
        <f t="shared" si="21"/>
        <v>1975.3980619999998</v>
      </c>
      <c r="U142">
        <v>3.4000000000000002E-2</v>
      </c>
      <c r="X142">
        <v>2012</v>
      </c>
      <c r="Y142" s="38">
        <f t="shared" si="22"/>
        <v>720.38599049999993</v>
      </c>
      <c r="Z142">
        <v>3.4000000000000002E-2</v>
      </c>
    </row>
    <row r="143" spans="1:29">
      <c r="A143" s="64">
        <v>40</v>
      </c>
      <c r="B143" s="61">
        <f t="shared" si="12"/>
        <v>4736</v>
      </c>
      <c r="D143" s="57">
        <v>40</v>
      </c>
      <c r="E143" s="11">
        <v>0.48659478470697654</v>
      </c>
      <c r="F143" s="11">
        <v>0.51340521529302352</v>
      </c>
      <c r="G143" s="12">
        <v>1.8672076757312531E-2</v>
      </c>
      <c r="H143" s="2">
        <v>0.7391050932770612</v>
      </c>
      <c r="I143" s="2">
        <v>1.2063287925754691</v>
      </c>
      <c r="J143" s="2">
        <f t="shared" si="13"/>
        <v>0.97898017720536323</v>
      </c>
      <c r="K143" s="38">
        <f t="shared" si="14"/>
        <v>4736</v>
      </c>
      <c r="L143" s="2"/>
      <c r="S143">
        <v>2013</v>
      </c>
      <c r="T143" s="38">
        <f t="shared" si="21"/>
        <v>2032.6846057979997</v>
      </c>
      <c r="U143">
        <v>2.9000000000000001E-2</v>
      </c>
      <c r="X143">
        <v>2013</v>
      </c>
      <c r="Y143" s="38">
        <f t="shared" si="22"/>
        <v>741.27718422449982</v>
      </c>
      <c r="Z143">
        <v>2.9000000000000001E-2</v>
      </c>
    </row>
    <row r="144" spans="1:29">
      <c r="A144" s="64">
        <v>41</v>
      </c>
      <c r="B144" s="61">
        <f t="shared" si="12"/>
        <v>4836</v>
      </c>
      <c r="D144" s="57">
        <v>41</v>
      </c>
      <c r="E144" s="11">
        <v>0.48648857438408782</v>
      </c>
      <c r="F144" s="11">
        <v>0.51351142561591212</v>
      </c>
      <c r="G144" s="12">
        <v>1.7954391138942899E-2</v>
      </c>
      <c r="H144" s="2">
        <v>0.77162182536226087</v>
      </c>
      <c r="I144" s="2">
        <v>1.2156840743386472</v>
      </c>
      <c r="J144" s="2">
        <f t="shared" si="13"/>
        <v>0.99965286389633312</v>
      </c>
      <c r="K144" s="38">
        <f t="shared" si="14"/>
        <v>4836</v>
      </c>
      <c r="L144" s="2"/>
    </row>
    <row r="145" spans="1:26">
      <c r="A145" s="64">
        <v>42</v>
      </c>
      <c r="B145" s="61">
        <f t="shared" si="12"/>
        <v>4941</v>
      </c>
      <c r="D145" s="57">
        <v>42</v>
      </c>
      <c r="E145" s="11">
        <v>0.48739150158550826</v>
      </c>
      <c r="F145" s="11">
        <v>0.51260849841449185</v>
      </c>
      <c r="G145" s="12">
        <v>1.7380443950566562E-2</v>
      </c>
      <c r="H145" s="2">
        <v>0.8049493298819772</v>
      </c>
      <c r="I145" s="2">
        <v>1.2268103706963993</v>
      </c>
      <c r="J145" s="2">
        <f t="shared" si="13"/>
        <v>1.0211988845534328</v>
      </c>
      <c r="K145" s="38">
        <f t="shared" si="14"/>
        <v>4941</v>
      </c>
      <c r="L145" s="2"/>
      <c r="X145">
        <v>2010</v>
      </c>
      <c r="Y145" s="38">
        <f>2703*0.5*0.25</f>
        <v>337.875</v>
      </c>
    </row>
    <row r="146" spans="1:26">
      <c r="A146" s="64">
        <v>43</v>
      </c>
      <c r="B146" s="61">
        <f t="shared" si="12"/>
        <v>5059</v>
      </c>
      <c r="D146" s="57">
        <v>43</v>
      </c>
      <c r="E146" s="11">
        <v>0.48522911429185345</v>
      </c>
      <c r="F146" s="11">
        <v>0.51477088570814666</v>
      </c>
      <c r="G146" s="12">
        <v>1.7131880297526141E-2</v>
      </c>
      <c r="H146" s="2">
        <v>0.83986976622135801</v>
      </c>
      <c r="I146" s="2">
        <v>1.2398131833217778</v>
      </c>
      <c r="J146" s="2">
        <f t="shared" si="13"/>
        <v>1.0457489932752839</v>
      </c>
      <c r="K146" s="38">
        <f t="shared" si="14"/>
        <v>5059</v>
      </c>
      <c r="L146" s="2"/>
      <c r="X146">
        <v>2011</v>
      </c>
      <c r="Y146" s="38">
        <f t="shared" ref="Y146:Y148" si="23">Y145*(1+Z146)</f>
        <v>348.34912499999996</v>
      </c>
      <c r="Z146">
        <v>3.1E-2</v>
      </c>
    </row>
    <row r="147" spans="1:26">
      <c r="A147" s="64">
        <v>44</v>
      </c>
      <c r="B147" s="61">
        <f t="shared" si="12"/>
        <v>5189</v>
      </c>
      <c r="D147" s="57">
        <v>44</v>
      </c>
      <c r="E147" s="11">
        <v>0.48369771040195791</v>
      </c>
      <c r="F147" s="11">
        <v>0.51630228959804214</v>
      </c>
      <c r="G147" s="12">
        <v>1.727580148560659E-2</v>
      </c>
      <c r="H147" s="2">
        <v>0.87673585742654936</v>
      </c>
      <c r="I147" s="2">
        <v>1.2560180037653959</v>
      </c>
      <c r="J147" s="2">
        <f t="shared" si="13"/>
        <v>1.0725600979849554</v>
      </c>
      <c r="K147" s="38">
        <f t="shared" si="14"/>
        <v>5189</v>
      </c>
      <c r="L147" s="2"/>
      <c r="X147">
        <v>2012</v>
      </c>
      <c r="Y147" s="38">
        <f t="shared" si="23"/>
        <v>360.19299524999997</v>
      </c>
      <c r="Z147">
        <v>3.4000000000000002E-2</v>
      </c>
    </row>
    <row r="148" spans="1:26">
      <c r="A148" s="64">
        <v>45</v>
      </c>
      <c r="B148" s="61">
        <f t="shared" si="12"/>
        <v>5334</v>
      </c>
      <c r="D148" s="57">
        <v>45</v>
      </c>
      <c r="E148" s="11">
        <v>0.48356977240350835</v>
      </c>
      <c r="F148" s="11">
        <v>0.51643022759649171</v>
      </c>
      <c r="G148" s="12">
        <v>1.7644082319037226E-2</v>
      </c>
      <c r="H148" s="2">
        <v>0.91622045705592214</v>
      </c>
      <c r="I148" s="2">
        <v>1.2770658775140871</v>
      </c>
      <c r="J148" s="2">
        <f t="shared" si="13"/>
        <v>1.102571939670284</v>
      </c>
      <c r="K148" s="38">
        <f t="shared" si="14"/>
        <v>5334</v>
      </c>
      <c r="L148" s="2"/>
      <c r="X148">
        <v>2013</v>
      </c>
      <c r="Y148" s="38">
        <f t="shared" si="23"/>
        <v>370.63859211224991</v>
      </c>
      <c r="Z148">
        <v>2.9000000000000001E-2</v>
      </c>
    </row>
    <row r="149" spans="1:26">
      <c r="A149" s="64">
        <v>46</v>
      </c>
      <c r="B149" s="61">
        <f t="shared" si="12"/>
        <v>5510</v>
      </c>
      <c r="D149" s="57">
        <v>46</v>
      </c>
      <c r="E149" s="11">
        <v>0.48078636501735705</v>
      </c>
      <c r="F149" s="11">
        <v>0.51921363498264306</v>
      </c>
      <c r="G149" s="12">
        <v>1.8601752564362504E-2</v>
      </c>
      <c r="H149" s="2">
        <v>0.95954111347026683</v>
      </c>
      <c r="I149" s="2">
        <v>1.3050013349413117</v>
      </c>
      <c r="J149" s="2">
        <f t="shared" si="13"/>
        <v>1.138908770802157</v>
      </c>
      <c r="K149" s="38">
        <f t="shared" si="14"/>
        <v>5510</v>
      </c>
      <c r="L149" s="2"/>
    </row>
    <row r="150" spans="1:26">
      <c r="A150" s="64">
        <v>47</v>
      </c>
      <c r="B150" s="61">
        <f t="shared" si="12"/>
        <v>5711</v>
      </c>
      <c r="D150" s="57">
        <v>47</v>
      </c>
      <c r="E150" s="11">
        <v>0.48242382552438917</v>
      </c>
      <c r="F150" s="11">
        <v>0.51757617447561088</v>
      </c>
      <c r="G150" s="12">
        <v>1.8771686007724154E-2</v>
      </c>
      <c r="H150" s="2">
        <v>1.0083676237297903</v>
      </c>
      <c r="I150" s="2">
        <v>1.3408210211706406</v>
      </c>
      <c r="J150" s="2">
        <f t="shared" si="13"/>
        <v>1.1804375813686454</v>
      </c>
      <c r="K150" s="38">
        <f t="shared" si="14"/>
        <v>5711</v>
      </c>
      <c r="L150" s="2"/>
      <c r="Y150" s="61">
        <f>ROUND(Y143+Y148,0)</f>
        <v>1112</v>
      </c>
    </row>
    <row r="151" spans="1:26">
      <c r="A151" s="64">
        <v>48</v>
      </c>
      <c r="B151" s="61">
        <f t="shared" si="12"/>
        <v>5954</v>
      </c>
      <c r="D151" s="57">
        <v>48</v>
      </c>
      <c r="E151" s="11">
        <v>0.4801174660307399</v>
      </c>
      <c r="F151" s="11">
        <v>0.51988253396925999</v>
      </c>
      <c r="G151" s="12">
        <v>1.8747827655656364E-2</v>
      </c>
      <c r="H151" s="2">
        <v>1.0643680462473091</v>
      </c>
      <c r="I151" s="2">
        <v>1.3844306208588404</v>
      </c>
      <c r="J151" s="2">
        <f t="shared" si="13"/>
        <v>1.2307629885650773</v>
      </c>
      <c r="K151" s="38">
        <f t="shared" si="14"/>
        <v>5954</v>
      </c>
      <c r="L151" s="2"/>
    </row>
    <row r="152" spans="1:26">
      <c r="A152" s="64">
        <v>49</v>
      </c>
      <c r="B152" s="61">
        <f t="shared" si="12"/>
        <v>6228</v>
      </c>
      <c r="D152" s="57">
        <v>49</v>
      </c>
      <c r="E152" s="11">
        <v>0.47977657091811687</v>
      </c>
      <c r="F152" s="11">
        <v>0.52022342908188313</v>
      </c>
      <c r="G152" s="12">
        <v>1.8777786067846178E-2</v>
      </c>
      <c r="H152" s="2">
        <v>1.1277272436144654</v>
      </c>
      <c r="I152" s="2">
        <v>1.434549071877355</v>
      </c>
      <c r="J152" s="2">
        <f t="shared" si="13"/>
        <v>1.2873431472305585</v>
      </c>
      <c r="K152" s="38">
        <f t="shared" si="14"/>
        <v>6228</v>
      </c>
      <c r="L152" s="2"/>
    </row>
    <row r="153" spans="1:26">
      <c r="A153" s="64">
        <v>50</v>
      </c>
      <c r="B153" s="61">
        <f t="shared" si="12"/>
        <v>6522</v>
      </c>
      <c r="D153" s="57">
        <v>50</v>
      </c>
      <c r="E153" s="11">
        <v>0.48004731537539858</v>
      </c>
      <c r="F153" s="11">
        <v>0.51995268462460142</v>
      </c>
      <c r="G153" s="12">
        <v>1.8725606422353578E-2</v>
      </c>
      <c r="H153" s="2">
        <v>1.1965166904906621</v>
      </c>
      <c r="I153" s="2">
        <v>1.4880243116024146</v>
      </c>
      <c r="J153" s="2">
        <f t="shared" si="13"/>
        <v>1.3480868606762488</v>
      </c>
      <c r="K153" s="38">
        <f t="shared" si="14"/>
        <v>6522</v>
      </c>
      <c r="L153" s="2"/>
    </row>
    <row r="154" spans="1:26">
      <c r="A154" s="64">
        <v>51</v>
      </c>
      <c r="B154" s="61">
        <f t="shared" si="12"/>
        <v>6822</v>
      </c>
      <c r="D154" s="57">
        <v>51</v>
      </c>
      <c r="E154" s="11">
        <v>0.47872910078272701</v>
      </c>
      <c r="F154" s="11">
        <v>0.52127089921727299</v>
      </c>
      <c r="G154" s="12">
        <v>1.8406390467157457E-2</v>
      </c>
      <c r="H154" s="2">
        <v>1.2674988198541028</v>
      </c>
      <c r="I154" s="2">
        <v>1.5409977749651167</v>
      </c>
      <c r="J154" s="2">
        <f t="shared" si="13"/>
        <v>1.4100658661198056</v>
      </c>
      <c r="K154" s="38">
        <f t="shared" si="14"/>
        <v>6822</v>
      </c>
      <c r="L154" s="2"/>
    </row>
    <row r="155" spans="1:26">
      <c r="A155" s="64">
        <v>52</v>
      </c>
      <c r="B155" s="61">
        <f t="shared" si="12"/>
        <v>7114</v>
      </c>
      <c r="D155" s="57">
        <v>52</v>
      </c>
      <c r="E155" s="11">
        <v>0.4785909541764119</v>
      </c>
      <c r="F155" s="11">
        <v>0.52140904582358805</v>
      </c>
      <c r="G155" s="12">
        <v>1.8086989088224883E-2</v>
      </c>
      <c r="H155" s="2">
        <v>1.3392222645143477</v>
      </c>
      <c r="I155" s="2">
        <v>1.5908870332758767</v>
      </c>
      <c r="J155" s="2">
        <f t="shared" si="13"/>
        <v>1.4704425514617103</v>
      </c>
      <c r="K155" s="38">
        <f t="shared" si="14"/>
        <v>7114</v>
      </c>
      <c r="L155" s="2"/>
    </row>
    <row r="156" spans="1:26">
      <c r="A156" s="64">
        <v>53</v>
      </c>
      <c r="B156" s="61">
        <f t="shared" si="12"/>
        <v>7404</v>
      </c>
      <c r="D156" s="57">
        <v>53</v>
      </c>
      <c r="E156" s="11">
        <v>0.47876960860272871</v>
      </c>
      <c r="F156" s="11">
        <v>0.52123039139727123</v>
      </c>
      <c r="G156" s="12">
        <v>1.8044904198014307E-2</v>
      </c>
      <c r="H156" s="2">
        <v>1.4126048246277032</v>
      </c>
      <c r="I156" s="2">
        <v>1.6387014076013433</v>
      </c>
      <c r="J156" s="2">
        <f t="shared" si="13"/>
        <v>1.5304532350646392</v>
      </c>
      <c r="K156" s="38">
        <f t="shared" si="14"/>
        <v>7404</v>
      </c>
      <c r="L156" s="2"/>
    </row>
    <row r="157" spans="1:26">
      <c r="A157" s="64">
        <v>54</v>
      </c>
      <c r="B157" s="61">
        <f t="shared" si="12"/>
        <v>7701</v>
      </c>
      <c r="D157" s="57">
        <v>54</v>
      </c>
      <c r="E157" s="11">
        <v>0.47912844927139703</v>
      </c>
      <c r="F157" s="11">
        <v>0.52087155072860292</v>
      </c>
      <c r="G157" s="12">
        <v>1.7430861221070303E-2</v>
      </c>
      <c r="H157" s="2">
        <v>1.4892819125585242</v>
      </c>
      <c r="I157" s="2">
        <v>1.6860668014029625</v>
      </c>
      <c r="J157" s="2">
        <f t="shared" si="13"/>
        <v>1.5917815627708825</v>
      </c>
      <c r="K157" s="38">
        <f t="shared" si="14"/>
        <v>7701</v>
      </c>
      <c r="L157" s="2"/>
    </row>
    <row r="158" spans="1:26">
      <c r="A158" s="64">
        <v>55</v>
      </c>
      <c r="B158" s="61">
        <f t="shared" si="12"/>
        <v>8008</v>
      </c>
      <c r="D158" s="57">
        <v>55</v>
      </c>
      <c r="E158" s="11">
        <v>0.47863375385103596</v>
      </c>
      <c r="F158" s="11">
        <v>0.5213662461489641</v>
      </c>
      <c r="G158" s="12">
        <v>1.6770484719044614E-2</v>
      </c>
      <c r="H158" s="2">
        <v>1.5700658557981191</v>
      </c>
      <c r="I158" s="2">
        <v>1.7334768310941533</v>
      </c>
      <c r="J158" s="2">
        <f t="shared" si="13"/>
        <v>1.6552628225677535</v>
      </c>
      <c r="K158" s="38">
        <f t="shared" si="14"/>
        <v>8008</v>
      </c>
      <c r="L158" s="2"/>
    </row>
    <row r="159" spans="1:26">
      <c r="A159" s="64">
        <v>56</v>
      </c>
      <c r="B159" s="61">
        <f t="shared" si="12"/>
        <v>8328</v>
      </c>
      <c r="D159" s="57">
        <v>56</v>
      </c>
      <c r="E159" s="11">
        <v>0.47865799337010367</v>
      </c>
      <c r="F159" s="11">
        <v>0.52134200662989627</v>
      </c>
      <c r="G159" s="12">
        <v>1.6420308038232145E-2</v>
      </c>
      <c r="H159" s="2">
        <v>1.655187726494536</v>
      </c>
      <c r="I159" s="2">
        <v>1.7822223967516397</v>
      </c>
      <c r="J159" s="2">
        <f t="shared" si="13"/>
        <v>1.7214162363979417</v>
      </c>
      <c r="K159" s="38">
        <f t="shared" si="14"/>
        <v>8328</v>
      </c>
      <c r="L159" s="2"/>
    </row>
    <row r="160" spans="1:26">
      <c r="A160" s="64">
        <v>57</v>
      </c>
      <c r="B160" s="61">
        <f t="shared" si="12"/>
        <v>8665</v>
      </c>
      <c r="D160" s="57">
        <v>57</v>
      </c>
      <c r="E160" s="11">
        <v>0.47742290610344268</v>
      </c>
      <c r="F160" s="11">
        <v>0.52257709389655727</v>
      </c>
      <c r="G160" s="12">
        <v>1.5728263417570925E-2</v>
      </c>
      <c r="H160" s="2">
        <v>1.7440982520377561</v>
      </c>
      <c r="I160" s="2">
        <v>1.8338515629478511</v>
      </c>
      <c r="J160" s="2">
        <f t="shared" si="13"/>
        <v>1.7910012764207477</v>
      </c>
      <c r="K160" s="38">
        <f t="shared" si="14"/>
        <v>8665</v>
      </c>
      <c r="L160" s="2"/>
    </row>
    <row r="161" spans="1:12">
      <c r="A161" s="64">
        <v>58</v>
      </c>
      <c r="B161" s="61">
        <f t="shared" si="12"/>
        <v>9018</v>
      </c>
      <c r="D161" s="57">
        <v>58</v>
      </c>
      <c r="E161" s="11">
        <v>0.47656942329500035</v>
      </c>
      <c r="F161" s="11">
        <v>0.52343057670499959</v>
      </c>
      <c r="G161" s="12">
        <v>1.5276426283863279E-2</v>
      </c>
      <c r="H161" s="2">
        <v>1.8352368550819591</v>
      </c>
      <c r="I161" s="2">
        <v>1.8900539013022137</v>
      </c>
      <c r="J161" s="2">
        <f t="shared" si="13"/>
        <v>1.8639297731982913</v>
      </c>
      <c r="K161" s="38">
        <f t="shared" si="14"/>
        <v>9018</v>
      </c>
      <c r="L161" s="2"/>
    </row>
    <row r="162" spans="1:12">
      <c r="A162" s="64">
        <v>59</v>
      </c>
      <c r="B162" s="61">
        <f t="shared" si="12"/>
        <v>9388</v>
      </c>
      <c r="D162" s="57">
        <v>59</v>
      </c>
      <c r="E162" s="11">
        <v>0.47509949715550992</v>
      </c>
      <c r="F162" s="11">
        <v>0.52490050284448997</v>
      </c>
      <c r="G162" s="12">
        <v>1.4795622945359323E-2</v>
      </c>
      <c r="H162" s="2">
        <v>1.9275117203508185</v>
      </c>
      <c r="I162" s="2">
        <v>1.9522917441726224</v>
      </c>
      <c r="J162" s="2">
        <f t="shared" si="13"/>
        <v>1.9405187673153814</v>
      </c>
      <c r="K162" s="38">
        <f t="shared" si="14"/>
        <v>9388</v>
      </c>
      <c r="L162" s="2"/>
    </row>
    <row r="163" spans="1:12">
      <c r="A163" s="64">
        <v>60</v>
      </c>
      <c r="B163" s="61">
        <f t="shared" si="12"/>
        <v>9783</v>
      </c>
      <c r="D163" s="57">
        <v>60</v>
      </c>
      <c r="E163" s="11">
        <v>0.47464522813571763</v>
      </c>
      <c r="F163" s="11">
        <v>0.52535477186428237</v>
      </c>
      <c r="G163" s="12">
        <v>1.3853792749739502E-2</v>
      </c>
      <c r="H163" s="2">
        <v>2.0226303933297589</v>
      </c>
      <c r="I163" s="2">
        <v>2.021840542454945</v>
      </c>
      <c r="J163" s="2">
        <f t="shared" si="13"/>
        <v>2.0222154414036142</v>
      </c>
      <c r="K163" s="38">
        <f t="shared" si="14"/>
        <v>9783</v>
      </c>
      <c r="L163" s="2"/>
    </row>
    <row r="164" spans="1:12">
      <c r="A164" s="64">
        <v>61</v>
      </c>
      <c r="B164" s="61">
        <f t="shared" si="12"/>
        <v>10211</v>
      </c>
      <c r="D164" s="57">
        <v>61</v>
      </c>
      <c r="E164" s="11">
        <v>0.47234334705037978</v>
      </c>
      <c r="F164" s="11">
        <v>0.52765665294962016</v>
      </c>
      <c r="G164" s="12">
        <v>1.3513061489617308E-2</v>
      </c>
      <c r="H164" s="2">
        <v>2.1233003838342723</v>
      </c>
      <c r="I164" s="2">
        <v>2.0992007989748123</v>
      </c>
      <c r="J164" s="2">
        <f t="shared" si="13"/>
        <v>2.1105840775498543</v>
      </c>
      <c r="K164" s="38">
        <f t="shared" si="14"/>
        <v>10211</v>
      </c>
      <c r="L164" s="2"/>
    </row>
    <row r="165" spans="1:12">
      <c r="A165" s="64">
        <v>62</v>
      </c>
      <c r="B165" s="61">
        <f t="shared" si="12"/>
        <v>10673</v>
      </c>
      <c r="D165" s="57">
        <v>62</v>
      </c>
      <c r="E165" s="11">
        <v>0.47268088393465307</v>
      </c>
      <c r="F165" s="11">
        <v>0.52731911606534698</v>
      </c>
      <c r="G165" s="12">
        <v>1.323301555177769E-2</v>
      </c>
      <c r="H165" s="2">
        <v>2.2309057231291325</v>
      </c>
      <c r="I165" s="2">
        <v>2.1838580376594998</v>
      </c>
      <c r="J165" s="2">
        <f t="shared" si="13"/>
        <v>2.2060965792143654</v>
      </c>
      <c r="K165" s="38">
        <f t="shared" si="14"/>
        <v>10673</v>
      </c>
      <c r="L165" s="2"/>
    </row>
    <row r="166" spans="1:12">
      <c r="A166" s="64">
        <v>63</v>
      </c>
      <c r="B166" s="61">
        <f t="shared" si="12"/>
        <v>11168</v>
      </c>
      <c r="D166" s="57">
        <v>63</v>
      </c>
      <c r="E166" s="11">
        <v>0.47790401394059673</v>
      </c>
      <c r="F166" s="11">
        <v>0.52209598605940333</v>
      </c>
      <c r="G166" s="12">
        <v>1.3485665586596611E-2</v>
      </c>
      <c r="H166" s="2">
        <v>2.3464870640782003</v>
      </c>
      <c r="I166" s="2">
        <v>2.2736670080738466</v>
      </c>
      <c r="J166" s="2">
        <f t="shared" si="13"/>
        <v>2.3084680051337063</v>
      </c>
      <c r="K166" s="38">
        <f t="shared" si="14"/>
        <v>11168</v>
      </c>
      <c r="L166" s="2"/>
    </row>
    <row r="167" spans="1:12">
      <c r="A167" s="64">
        <v>64</v>
      </c>
      <c r="B167" s="61">
        <f t="shared" si="12"/>
        <v>11691</v>
      </c>
      <c r="D167" s="57">
        <v>64</v>
      </c>
      <c r="E167" s="11">
        <v>0.48084653450735276</v>
      </c>
      <c r="F167" s="11">
        <v>0.51915346549264718</v>
      </c>
      <c r="G167" s="12">
        <v>1.2030867976604799E-2</v>
      </c>
      <c r="H167" s="2">
        <v>2.4700807680203019</v>
      </c>
      <c r="I167" s="2">
        <v>2.3669362063512231</v>
      </c>
      <c r="J167" s="2">
        <f t="shared" si="13"/>
        <v>2.4165329113830794</v>
      </c>
      <c r="K167" s="38">
        <f t="shared" si="14"/>
        <v>11691</v>
      </c>
      <c r="L167" s="2"/>
    </row>
    <row r="168" spans="1:12">
      <c r="A168" s="64">
        <v>65</v>
      </c>
      <c r="B168" s="61">
        <f>AC103</f>
        <v>4015</v>
      </c>
      <c r="E168" s="3"/>
      <c r="F168" s="3"/>
      <c r="G168" s="3"/>
    </row>
    <row r="169" spans="1:12">
      <c r="A169" s="64">
        <v>66</v>
      </c>
      <c r="B169" s="61">
        <f t="shared" ref="B169:B201" si="24">AC104</f>
        <v>4039</v>
      </c>
      <c r="I169" s="2"/>
      <c r="J169" s="2"/>
      <c r="K169" s="38">
        <v>4838</v>
      </c>
      <c r="L169" s="2"/>
    </row>
    <row r="170" spans="1:12">
      <c r="A170" s="64">
        <v>67</v>
      </c>
      <c r="B170" s="61">
        <f t="shared" si="24"/>
        <v>4068</v>
      </c>
      <c r="E170" s="8"/>
      <c r="F170" s="8"/>
      <c r="G170" s="8"/>
    </row>
    <row r="171" spans="1:12">
      <c r="A171" s="64">
        <v>68</v>
      </c>
      <c r="B171" s="61">
        <f t="shared" si="24"/>
        <v>4102</v>
      </c>
      <c r="E171" s="8"/>
      <c r="F171" s="8"/>
      <c r="G171" s="8"/>
      <c r="J171">
        <v>2010</v>
      </c>
      <c r="K171" s="38"/>
    </row>
    <row r="172" spans="1:12">
      <c r="A172" s="64">
        <v>69</v>
      </c>
      <c r="B172" s="61">
        <f t="shared" si="24"/>
        <v>4144</v>
      </c>
      <c r="J172">
        <v>2011</v>
      </c>
      <c r="K172" s="38">
        <v>4547</v>
      </c>
      <c r="L172">
        <v>3.1E-2</v>
      </c>
    </row>
    <row r="173" spans="1:12">
      <c r="A173" s="64">
        <v>70</v>
      </c>
      <c r="B173" s="61">
        <f t="shared" si="24"/>
        <v>4188</v>
      </c>
      <c r="J173">
        <v>2012</v>
      </c>
      <c r="K173" s="38">
        <f t="shared" ref="K173:K174" si="25">K172*(1+L173)</f>
        <v>4701.598</v>
      </c>
      <c r="L173">
        <v>3.4000000000000002E-2</v>
      </c>
    </row>
    <row r="174" spans="1:12">
      <c r="A174" s="64">
        <v>71</v>
      </c>
      <c r="B174" s="61">
        <f t="shared" si="24"/>
        <v>4235</v>
      </c>
      <c r="J174">
        <v>2013</v>
      </c>
      <c r="K174" s="38">
        <f t="shared" si="25"/>
        <v>4837.9443419999998</v>
      </c>
      <c r="L174">
        <v>2.9000000000000001E-2</v>
      </c>
    </row>
    <row r="175" spans="1:12">
      <c r="A175" s="64">
        <v>72</v>
      </c>
      <c r="B175" s="61">
        <f t="shared" si="24"/>
        <v>4286</v>
      </c>
    </row>
    <row r="176" spans="1:12">
      <c r="A176" s="64">
        <v>73</v>
      </c>
      <c r="B176" s="61">
        <f t="shared" si="24"/>
        <v>4335</v>
      </c>
    </row>
    <row r="177" spans="1:2">
      <c r="A177" s="64">
        <v>74</v>
      </c>
      <c r="B177" s="61">
        <f t="shared" si="24"/>
        <v>4382</v>
      </c>
    </row>
    <row r="178" spans="1:2">
      <c r="A178" s="64">
        <v>75</v>
      </c>
      <c r="B178" s="61">
        <f t="shared" si="24"/>
        <v>4430</v>
      </c>
    </row>
    <row r="179" spans="1:2">
      <c r="A179" s="64">
        <v>76</v>
      </c>
      <c r="B179" s="61">
        <f t="shared" si="24"/>
        <v>4478</v>
      </c>
    </row>
    <row r="180" spans="1:2">
      <c r="A180" s="64">
        <v>77</v>
      </c>
      <c r="B180" s="61">
        <f t="shared" si="24"/>
        <v>4525</v>
      </c>
    </row>
    <row r="181" spans="1:2">
      <c r="A181" s="64">
        <v>78</v>
      </c>
      <c r="B181" s="61">
        <f t="shared" si="24"/>
        <v>4572</v>
      </c>
    </row>
    <row r="182" spans="1:2">
      <c r="A182" s="64">
        <v>79</v>
      </c>
      <c r="B182" s="61">
        <f t="shared" si="24"/>
        <v>4614</v>
      </c>
    </row>
    <row r="183" spans="1:2">
      <c r="A183" s="64">
        <v>80</v>
      </c>
      <c r="B183" s="61">
        <f t="shared" si="24"/>
        <v>4650</v>
      </c>
    </row>
    <row r="184" spans="1:2">
      <c r="A184" s="64">
        <v>81</v>
      </c>
      <c r="B184" s="61">
        <f t="shared" si="24"/>
        <v>4682</v>
      </c>
    </row>
    <row r="185" spans="1:2">
      <c r="A185" s="64">
        <v>82</v>
      </c>
      <c r="B185" s="61">
        <f t="shared" si="24"/>
        <v>4708</v>
      </c>
    </row>
    <row r="186" spans="1:2">
      <c r="A186" s="64">
        <v>83</v>
      </c>
      <c r="B186" s="61">
        <f t="shared" si="24"/>
        <v>4730</v>
      </c>
    </row>
    <row r="187" spans="1:2">
      <c r="A187" s="64">
        <v>84</v>
      </c>
      <c r="B187" s="61">
        <f t="shared" si="24"/>
        <v>4748</v>
      </c>
    </row>
    <row r="188" spans="1:2">
      <c r="A188" s="64">
        <v>85</v>
      </c>
      <c r="B188" s="61">
        <f t="shared" si="24"/>
        <v>4765</v>
      </c>
    </row>
    <row r="189" spans="1:2">
      <c r="A189" s="64">
        <v>86</v>
      </c>
      <c r="B189" s="61">
        <f t="shared" si="24"/>
        <v>4781</v>
      </c>
    </row>
    <row r="190" spans="1:2">
      <c r="A190" s="64">
        <v>87</v>
      </c>
      <c r="B190" s="61">
        <f t="shared" si="24"/>
        <v>4794</v>
      </c>
    </row>
    <row r="191" spans="1:2">
      <c r="A191" s="64">
        <v>88</v>
      </c>
      <c r="B191" s="61">
        <f t="shared" si="24"/>
        <v>4807</v>
      </c>
    </row>
    <row r="192" spans="1:2">
      <c r="A192" s="64">
        <v>89</v>
      </c>
      <c r="B192" s="61">
        <f t="shared" si="24"/>
        <v>4820</v>
      </c>
    </row>
    <row r="193" spans="1:2">
      <c r="A193" s="64">
        <v>90</v>
      </c>
      <c r="B193" s="61">
        <f t="shared" si="24"/>
        <v>4828</v>
      </c>
    </row>
    <row r="194" spans="1:2">
      <c r="A194" s="64">
        <v>91</v>
      </c>
      <c r="B194" s="61">
        <f t="shared" si="24"/>
        <v>4832</v>
      </c>
    </row>
    <row r="195" spans="1:2">
      <c r="A195" s="64">
        <v>92</v>
      </c>
      <c r="B195" s="61">
        <f t="shared" si="24"/>
        <v>4825</v>
      </c>
    </row>
    <row r="196" spans="1:2">
      <c r="A196" s="64">
        <v>93</v>
      </c>
      <c r="B196" s="61">
        <f t="shared" si="24"/>
        <v>4805</v>
      </c>
    </row>
    <row r="197" spans="1:2">
      <c r="A197" s="64">
        <v>94</v>
      </c>
      <c r="B197" s="61">
        <f t="shared" si="24"/>
        <v>4766</v>
      </c>
    </row>
    <row r="198" spans="1:2">
      <c r="A198" s="64">
        <v>95</v>
      </c>
      <c r="B198" s="61">
        <f t="shared" si="24"/>
        <v>4711</v>
      </c>
    </row>
    <row r="199" spans="1:2">
      <c r="A199" s="64">
        <v>96</v>
      </c>
      <c r="B199" s="61">
        <f t="shared" si="24"/>
        <v>4630</v>
      </c>
    </row>
    <row r="200" spans="1:2">
      <c r="A200" s="64">
        <v>97</v>
      </c>
      <c r="B200" s="61">
        <f t="shared" si="24"/>
        <v>4523</v>
      </c>
    </row>
    <row r="201" spans="1:2">
      <c r="A201" s="64">
        <v>98</v>
      </c>
      <c r="B201" s="61">
        <f t="shared" si="24"/>
        <v>4384</v>
      </c>
    </row>
  </sheetData>
  <sheetProtection password="D0A7" sheet="1" objects="1" scenarios="1"/>
  <mergeCells count="6">
    <mergeCell ref="V101:Y101"/>
    <mergeCell ref="B22:F22"/>
    <mergeCell ref="E101:F101"/>
    <mergeCell ref="H101:J101"/>
    <mergeCell ref="N101:O101"/>
    <mergeCell ref="Q101:S101"/>
  </mergeCells>
  <pageMargins left="0.7" right="0.7" top="0.75" bottom="0.75" header="0.3" footer="0.3"/>
  <pageSetup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121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0.91951556902140397</v>
      </c>
      <c r="C6" s="15">
        <v>0.62312961340737427</v>
      </c>
      <c r="D6" s="15">
        <v>1.1935766898986448</v>
      </c>
      <c r="E6" s="15">
        <v>0.80360953395620394</v>
      </c>
      <c r="F6" s="15">
        <v>1.2261248715932203</v>
      </c>
      <c r="G6" s="15">
        <v>0.77035614412144715</v>
      </c>
      <c r="H6" s="15">
        <v>1.246381798335926</v>
      </c>
      <c r="I6" s="15">
        <v>0.8280141391897331</v>
      </c>
      <c r="J6" s="15">
        <v>1.2964395681458631</v>
      </c>
      <c r="K6" s="15">
        <v>0.87319256987571436</v>
      </c>
    </row>
    <row r="7" spans="1:11">
      <c r="A7" s="18">
        <v>66</v>
      </c>
      <c r="B7" s="15">
        <v>0.87357755967932704</v>
      </c>
      <c r="C7" s="15">
        <v>0.59272928598905261</v>
      </c>
      <c r="D7" s="15">
        <v>1.1164183467537849</v>
      </c>
      <c r="E7" s="15">
        <v>0.73489799269234146</v>
      </c>
      <c r="F7" s="15">
        <v>1.1592919434785975</v>
      </c>
      <c r="G7" s="15">
        <v>0.73966955607158902</v>
      </c>
      <c r="H7" s="15">
        <v>1.15454370068544</v>
      </c>
      <c r="I7" s="15">
        <v>0.75836278269866086</v>
      </c>
      <c r="J7" s="15">
        <v>1.1837720630000621</v>
      </c>
      <c r="K7" s="15">
        <v>0.8010515481976086</v>
      </c>
    </row>
    <row r="8" spans="1:11">
      <c r="A8" s="18">
        <v>67</v>
      </c>
      <c r="B8" s="15">
        <v>0.83780680092383142</v>
      </c>
      <c r="C8" s="15">
        <v>0.57260153346941622</v>
      </c>
      <c r="D8" s="15">
        <v>1.0476753320137693</v>
      </c>
      <c r="E8" s="15">
        <v>0.68655682421202702</v>
      </c>
      <c r="F8" s="15">
        <v>1.0970677524583077</v>
      </c>
      <c r="G8" s="15">
        <v>0.71303222321520854</v>
      </c>
      <c r="H8" s="15">
        <v>1.0764255406079308</v>
      </c>
      <c r="I8" s="15">
        <v>0.7064518716851711</v>
      </c>
      <c r="J8" s="15">
        <v>1.090965892605732</v>
      </c>
      <c r="K8" s="15">
        <v>0.74546247930131693</v>
      </c>
    </row>
    <row r="9" spans="1:11">
      <c r="A9" s="18">
        <v>68</v>
      </c>
      <c r="B9" s="15">
        <v>0.81221641626576391</v>
      </c>
      <c r="C9" s="15">
        <v>0.56278340764025536</v>
      </c>
      <c r="D9" s="15">
        <v>0.98799366759139251</v>
      </c>
      <c r="E9" s="15">
        <v>0.65734211284860744</v>
      </c>
      <c r="F9" s="15">
        <v>1.0395086127955973</v>
      </c>
      <c r="G9" s="15">
        <v>0.69097447501054099</v>
      </c>
      <c r="H9" s="15">
        <v>1.011611522004124</v>
      </c>
      <c r="I9" s="15">
        <v>0.67197412349812291</v>
      </c>
      <c r="J9" s="15">
        <v>1.0178934550099035</v>
      </c>
      <c r="K9" s="15">
        <v>0.70609976954638587</v>
      </c>
    </row>
    <row r="10" spans="1:11">
      <c r="A10" s="18">
        <v>69</v>
      </c>
      <c r="B10" s="15">
        <v>0.79649307260481994</v>
      </c>
      <c r="C10" s="15">
        <v>0.56305324035033588</v>
      </c>
      <c r="D10" s="15">
        <v>0.93894888275764987</v>
      </c>
      <c r="E10" s="15">
        <v>0.64444931102496439</v>
      </c>
      <c r="F10" s="15">
        <v>0.9879640739050316</v>
      </c>
      <c r="G10" s="15">
        <v>0.67465055142356778</v>
      </c>
      <c r="H10" s="15">
        <v>0.95974669374812371</v>
      </c>
      <c r="I10" s="15">
        <v>0.65366523938810184</v>
      </c>
      <c r="J10" s="15">
        <v>0.9638707399644556</v>
      </c>
      <c r="K10" s="15">
        <v>0.68196345051597063</v>
      </c>
    </row>
    <row r="11" spans="1:11">
      <c r="A11" s="18">
        <v>70</v>
      </c>
      <c r="B11" s="15">
        <v>0.78953426630470613</v>
      </c>
      <c r="C11" s="15">
        <v>0.57289929279709406</v>
      </c>
      <c r="D11" s="15">
        <v>0.90209303113778638</v>
      </c>
      <c r="E11" s="15">
        <v>0.644207188609217</v>
      </c>
      <c r="F11" s="15">
        <v>0.94450499923935449</v>
      </c>
      <c r="G11" s="15">
        <v>0.66484789187984294</v>
      </c>
      <c r="H11" s="15">
        <v>0.92118466038160363</v>
      </c>
      <c r="I11" s="15">
        <v>0.64938342505320512</v>
      </c>
      <c r="J11" s="15">
        <v>0.9269785778659867</v>
      </c>
      <c r="K11" s="15">
        <v>0.67157420560958925</v>
      </c>
    </row>
    <row r="12" spans="1:11">
      <c r="A12" s="18">
        <v>71</v>
      </c>
      <c r="B12" s="15">
        <v>0.7898992104508975</v>
      </c>
      <c r="C12" s="15">
        <v>0.59173778749979322</v>
      </c>
      <c r="D12" s="15">
        <v>0.87758691692227597</v>
      </c>
      <c r="E12" s="15">
        <v>0.65277917553263576</v>
      </c>
      <c r="F12" s="15">
        <v>0.91059976420288957</v>
      </c>
      <c r="G12" s="15">
        <v>0.66190816691282295</v>
      </c>
      <c r="H12" s="15">
        <v>0.89621543118959279</v>
      </c>
      <c r="I12" s="15">
        <v>0.65650974281060737</v>
      </c>
      <c r="J12" s="15">
        <v>0.90374483290787933</v>
      </c>
      <c r="K12" s="15">
        <v>0.67272210709302438</v>
      </c>
    </row>
    <row r="13" spans="1:11">
      <c r="A13" s="18">
        <v>72</v>
      </c>
      <c r="B13" s="15">
        <v>0.79617991023361923</v>
      </c>
      <c r="C13" s="15">
        <v>0.61886539151998543</v>
      </c>
      <c r="D13" s="15">
        <v>0.86435180810925349</v>
      </c>
      <c r="E13" s="15">
        <v>0.66725613579179655</v>
      </c>
      <c r="F13" s="15">
        <v>0.88709930425526295</v>
      </c>
      <c r="G13" s="15">
        <v>0.66608850436769251</v>
      </c>
      <c r="H13" s="15">
        <v>0.88409012563517353</v>
      </c>
      <c r="I13" s="15">
        <v>0.67243175381981701</v>
      </c>
      <c r="J13" s="15">
        <v>0.89042041524689886</v>
      </c>
      <c r="K13" s="15">
        <v>0.68283891677751574</v>
      </c>
    </row>
    <row r="14" spans="1:11">
      <c r="A14" s="18">
        <v>73</v>
      </c>
      <c r="B14" s="15">
        <v>0.80738869825263015</v>
      </c>
      <c r="C14" s="15">
        <v>0.65365127124008127</v>
      </c>
      <c r="D14" s="15">
        <v>0.86105001671420689</v>
      </c>
      <c r="E14" s="15">
        <v>0.68620347752118482</v>
      </c>
      <c r="F14" s="15">
        <v>0.87378175445231188</v>
      </c>
      <c r="G14" s="15">
        <v>0.67767253957158136</v>
      </c>
      <c r="H14" s="15">
        <v>0.88290270204234245</v>
      </c>
      <c r="I14" s="15">
        <v>0.69470140042175876</v>
      </c>
      <c r="J14" s="15">
        <v>0.88424762689844461</v>
      </c>
      <c r="K14" s="15">
        <v>0.69928393762567453</v>
      </c>
    </row>
    <row r="15" spans="1:11">
      <c r="A15" s="18">
        <v>74</v>
      </c>
      <c r="B15" s="15">
        <v>0.82339582660378241</v>
      </c>
      <c r="C15" s="15">
        <v>0.69575638730528466</v>
      </c>
      <c r="D15" s="15">
        <v>0.8665436204754704</v>
      </c>
      <c r="E15" s="15">
        <v>0.70960001472136336</v>
      </c>
      <c r="F15" s="15">
        <v>0.86967295892349228</v>
      </c>
      <c r="G15" s="15">
        <v>0.69691661557900142</v>
      </c>
      <c r="H15" s="15">
        <v>0.88995764430953461</v>
      </c>
      <c r="I15" s="15">
        <v>0.72114833891816932</v>
      </c>
      <c r="J15" s="15">
        <v>0.88370483952171264</v>
      </c>
      <c r="K15" s="15">
        <v>0.72017856462895224</v>
      </c>
    </row>
    <row r="16" spans="1:11">
      <c r="A16" s="18">
        <v>75</v>
      </c>
      <c r="B16" s="15">
        <v>0.84482372720543586</v>
      </c>
      <c r="C16" s="15">
        <v>0.74498493842749347</v>
      </c>
      <c r="D16" s="15">
        <v>0.87994131598470093</v>
      </c>
      <c r="E16" s="15">
        <v>0.73847526683179754</v>
      </c>
      <c r="F16" s="15">
        <v>0.87338846412098792</v>
      </c>
      <c r="G16" s="15">
        <v>0.72432445064269113</v>
      </c>
      <c r="H16" s="15">
        <v>0.90237268913460367</v>
      </c>
      <c r="I16" s="15">
        <v>0.75066749023157131</v>
      </c>
      <c r="J16" s="15">
        <v>0.88777981768646341</v>
      </c>
      <c r="K16" s="15">
        <v>0.74500977403329915</v>
      </c>
    </row>
    <row r="17" spans="1:11">
      <c r="A17" s="18">
        <v>76</v>
      </c>
      <c r="B17" s="15">
        <v>0.87246523934179221</v>
      </c>
      <c r="C17" s="15">
        <v>0.80140859946508292</v>
      </c>
      <c r="D17" s="15">
        <v>0.90041610176797882</v>
      </c>
      <c r="E17" s="15">
        <v>0.77403114151890717</v>
      </c>
      <c r="F17" s="15">
        <v>0.88390970254364176</v>
      </c>
      <c r="G17" s="15">
        <v>0.7601842556930215</v>
      </c>
      <c r="H17" s="15">
        <v>0.91753562191719307</v>
      </c>
      <c r="I17" s="15">
        <v>0.78370697568594028</v>
      </c>
      <c r="J17" s="15">
        <v>0.89644584024747265</v>
      </c>
      <c r="K17" s="15">
        <v>0.77430357899444413</v>
      </c>
    </row>
    <row r="18" spans="1:11">
      <c r="A18" s="18">
        <v>77</v>
      </c>
      <c r="B18" s="15">
        <v>0.90691011358304985</v>
      </c>
      <c r="C18" s="15">
        <v>0.86513034395233912</v>
      </c>
      <c r="D18" s="15">
        <v>0.92715420135795468</v>
      </c>
      <c r="E18" s="15">
        <v>0.81718240431788025</v>
      </c>
      <c r="F18" s="15">
        <v>0.90106502479879924</v>
      </c>
      <c r="G18" s="15">
        <v>0.80422176641135124</v>
      </c>
      <c r="H18" s="15">
        <v>0.93423535091086807</v>
      </c>
      <c r="I18" s="15">
        <v>0.82153032160945305</v>
      </c>
      <c r="J18" s="15">
        <v>0.91079782187381508</v>
      </c>
      <c r="K18" s="15">
        <v>0.80914154527525761</v>
      </c>
    </row>
    <row r="19" spans="1:11">
      <c r="A19" s="18">
        <v>78</v>
      </c>
      <c r="B19" s="15">
        <v>0.94853251909060599</v>
      </c>
      <c r="C19" s="15">
        <v>0.93598625147130821</v>
      </c>
      <c r="D19" s="15">
        <v>0.95945578718416014</v>
      </c>
      <c r="E19" s="15">
        <v>0.86812654369996967</v>
      </c>
      <c r="F19" s="15">
        <v>0.92537652645339996</v>
      </c>
      <c r="G19" s="15">
        <v>0.85578550514896046</v>
      </c>
      <c r="H19" s="15">
        <v>0.95364802832698448</v>
      </c>
      <c r="I19" s="15">
        <v>0.86555585054575102</v>
      </c>
      <c r="J19" s="15">
        <v>0.93229033328194411</v>
      </c>
      <c r="K19" s="15">
        <v>0.85076267264281469</v>
      </c>
    </row>
    <row r="20" spans="1:11">
      <c r="A20" s="18">
        <v>79</v>
      </c>
      <c r="B20" s="15">
        <v>0.9978945452433674</v>
      </c>
      <c r="C20" s="15">
        <v>1.0134833759984385</v>
      </c>
      <c r="D20" s="15">
        <v>0.99675508082402442</v>
      </c>
      <c r="E20" s="15">
        <v>0.92663292472500858</v>
      </c>
      <c r="F20" s="15">
        <v>0.95775160190881636</v>
      </c>
      <c r="G20" s="15">
        <v>0.91410097650684818</v>
      </c>
      <c r="H20" s="15">
        <v>0.97791683797314854</v>
      </c>
      <c r="I20" s="15">
        <v>0.91679637715652673</v>
      </c>
      <c r="J20" s="15">
        <v>0.96204545203872194</v>
      </c>
      <c r="K20" s="15">
        <v>0.90014555827240816</v>
      </c>
    </row>
    <row r="21" spans="1:11">
      <c r="A21" s="18">
        <v>80</v>
      </c>
      <c r="B21" s="15">
        <v>1.05563397887808</v>
      </c>
      <c r="C21" s="15">
        <v>1.0971258377431341</v>
      </c>
      <c r="D21" s="15">
        <v>1.0387950657765153</v>
      </c>
      <c r="E21" s="15">
        <v>0.99203890384806781</v>
      </c>
      <c r="F21" s="15">
        <v>0.99912142079814736</v>
      </c>
      <c r="G21" s="15">
        <v>0.97834823364006351</v>
      </c>
      <c r="H21" s="15">
        <v>1.0090537891135409</v>
      </c>
      <c r="I21" s="15">
        <v>0.9753991893050562</v>
      </c>
      <c r="J21" s="15">
        <v>1.0005274664266093</v>
      </c>
      <c r="K21" s="15">
        <v>0.95782360812559308</v>
      </c>
    </row>
    <row r="22" spans="1:11">
      <c r="A22" s="18">
        <v>81</v>
      </c>
      <c r="B22" s="15">
        <v>1.1222996998606143</v>
      </c>
      <c r="C22" s="15">
        <v>1.1867181653537302</v>
      </c>
      <c r="D22" s="15">
        <v>1.0855892091957333</v>
      </c>
      <c r="E22" s="15">
        <v>1.0634337947321331</v>
      </c>
      <c r="F22" s="15">
        <v>1.0501462647455067</v>
      </c>
      <c r="G22" s="15">
        <v>1.0479046509829171</v>
      </c>
      <c r="H22" s="15">
        <v>1.0485376400863491</v>
      </c>
      <c r="I22" s="15">
        <v>1.0407445260639812</v>
      </c>
      <c r="J22" s="15">
        <v>1.0474295153425046</v>
      </c>
      <c r="K22" s="15">
        <v>1.0234578781474439</v>
      </c>
    </row>
    <row r="23" spans="1:11">
      <c r="A23" s="18">
        <v>82</v>
      </c>
      <c r="B23" s="15">
        <v>1.1984044838945425</v>
      </c>
      <c r="C23" s="15">
        <v>1.2823861280684352</v>
      </c>
      <c r="D23" s="15">
        <v>1.1373309706321826</v>
      </c>
      <c r="E23" s="15">
        <v>1.1401596361178825</v>
      </c>
      <c r="F23" s="15">
        <v>1.1106648475740359</v>
      </c>
      <c r="G23" s="15">
        <v>1.1219686881268742</v>
      </c>
      <c r="H23" s="15">
        <v>1.097020908836813</v>
      </c>
      <c r="I23" s="15">
        <v>1.1119544284457878</v>
      </c>
      <c r="J23" s="15">
        <v>1.1017670877776222</v>
      </c>
      <c r="K23" s="15">
        <v>1.0957702594912639</v>
      </c>
    </row>
    <row r="24" spans="1:11">
      <c r="A24" s="18">
        <v>83</v>
      </c>
      <c r="B24" s="15">
        <v>1.2844336355597097</v>
      </c>
      <c r="C24" s="15">
        <v>1.3842620201180544</v>
      </c>
      <c r="D24" s="15">
        <v>1.1942189694549257</v>
      </c>
      <c r="E24" s="15">
        <v>1.2215654250083521</v>
      </c>
      <c r="F24" s="15">
        <v>1.1792747030648556</v>
      </c>
      <c r="G24" s="15">
        <v>1.1998273665654431</v>
      </c>
      <c r="H24" s="15">
        <v>1.1539682522400523</v>
      </c>
      <c r="I24" s="15">
        <v>1.1882671406157954</v>
      </c>
      <c r="J24" s="15">
        <v>1.1623582232721035</v>
      </c>
      <c r="K24" s="15">
        <v>1.1728111700548094</v>
      </c>
    </row>
    <row r="25" spans="1:11">
      <c r="A25" s="18">
        <v>84</v>
      </c>
      <c r="B25" s="15">
        <v>1.3803194675658599</v>
      </c>
      <c r="C25" s="15">
        <v>1.4920082068977645</v>
      </c>
      <c r="D25" s="15">
        <v>1.256589547879126</v>
      </c>
      <c r="E25" s="15">
        <v>1.3071333376689189</v>
      </c>
      <c r="F25" s="15">
        <v>1.2538126325145851</v>
      </c>
      <c r="G25" s="15">
        <v>1.2810187606146226</v>
      </c>
      <c r="H25" s="15">
        <v>1.218191007198455</v>
      </c>
      <c r="I25" s="15">
        <v>1.2692896067212271</v>
      </c>
      <c r="J25" s="15">
        <v>1.2279614664290621</v>
      </c>
      <c r="K25" s="15">
        <v>1.2525643971622091</v>
      </c>
    </row>
    <row r="26" spans="1:11">
      <c r="A26" s="18">
        <v>85</v>
      </c>
      <c r="B26" s="15">
        <v>1.4850745356476807</v>
      </c>
      <c r="C26" s="15">
        <v>1.6045435769999266</v>
      </c>
      <c r="D26" s="15">
        <v>1.3248186765686225</v>
      </c>
      <c r="E26" s="15">
        <v>1.3961613632997718</v>
      </c>
      <c r="F26" s="15">
        <v>1.3320818576719677</v>
      </c>
      <c r="G26" s="15">
        <v>1.3650588297556974</v>
      </c>
      <c r="H26" s="15">
        <v>1.2882061002514502</v>
      </c>
      <c r="I26" s="15">
        <v>1.3545230433704114</v>
      </c>
      <c r="J26" s="15">
        <v>1.2972913338840115</v>
      </c>
      <c r="K26" s="15">
        <v>1.3334258978649174</v>
      </c>
    </row>
    <row r="27" spans="1:11">
      <c r="A27" s="18">
        <v>86</v>
      </c>
      <c r="B27" s="15">
        <v>1.5968128786148552</v>
      </c>
      <c r="C27" s="15">
        <v>1.7200567601638606</v>
      </c>
      <c r="D27" s="15">
        <v>1.3989370335102687</v>
      </c>
      <c r="E27" s="15">
        <v>1.4874444108735749</v>
      </c>
      <c r="F27" s="15">
        <v>1.4122942129992571</v>
      </c>
      <c r="G27" s="15">
        <v>1.4510175968286869</v>
      </c>
      <c r="H27" s="15">
        <v>1.3623651730490334</v>
      </c>
      <c r="I27" s="15">
        <v>1.4429436238897515</v>
      </c>
      <c r="J27" s="15">
        <v>1.3690798629159737</v>
      </c>
      <c r="K27" s="15">
        <v>1.4142562494771371</v>
      </c>
    </row>
    <row r="28" spans="1:11">
      <c r="A28" s="18">
        <v>87</v>
      </c>
      <c r="B28" s="15">
        <v>1.7128854967162641</v>
      </c>
      <c r="C28" s="15">
        <v>1.8359154002565714</v>
      </c>
      <c r="D28" s="15">
        <v>1.4783836854998729</v>
      </c>
      <c r="E28" s="15">
        <v>1.5791217862223641</v>
      </c>
      <c r="F28" s="15">
        <v>1.4931172638667487</v>
      </c>
      <c r="G28" s="15">
        <v>1.5374419407271256</v>
      </c>
      <c r="H28" s="15">
        <v>1.4391060184691709</v>
      </c>
      <c r="I28" s="15">
        <v>1.5326512616845718</v>
      </c>
      <c r="J28" s="15">
        <v>1.4421070917880043</v>
      </c>
      <c r="K28" s="15">
        <v>1.4940575216073055</v>
      </c>
    </row>
    <row r="29" spans="1:11">
      <c r="A29" s="18">
        <v>88</v>
      </c>
      <c r="B29" s="15">
        <v>1.83009942034652</v>
      </c>
      <c r="C29" s="15">
        <v>1.9489688197399428</v>
      </c>
      <c r="D29" s="15">
        <v>1.5619536919446597</v>
      </c>
      <c r="E29" s="15">
        <v>1.6687696583663942</v>
      </c>
      <c r="F29" s="15">
        <v>1.5735644091543892</v>
      </c>
      <c r="G29" s="15">
        <v>1.6223445944217512</v>
      </c>
      <c r="H29" s="15">
        <v>1.5169548778397577</v>
      </c>
      <c r="I29" s="15">
        <v>1.6210028799687197</v>
      </c>
      <c r="J29" s="15">
        <v>1.5152740157790094</v>
      </c>
      <c r="K29" s="15">
        <v>1.5716659515604627</v>
      </c>
    </row>
    <row r="30" spans="1:11">
      <c r="A30" s="18">
        <v>89</v>
      </c>
      <c r="B30" s="15">
        <v>1.9448436037867158</v>
      </c>
      <c r="C30" s="15">
        <v>2.0554561671050591</v>
      </c>
      <c r="D30" s="15">
        <v>1.6478818889133002</v>
      </c>
      <c r="E30" s="15">
        <v>1.7535304244012015</v>
      </c>
      <c r="F30" s="15">
        <v>1.6526351906396954</v>
      </c>
      <c r="G30" s="15">
        <v>1.7032001830841861</v>
      </c>
      <c r="H30" s="15">
        <v>1.5946989055706742</v>
      </c>
      <c r="I30" s="15">
        <v>1.7048077607309573</v>
      </c>
      <c r="J30" s="15">
        <v>1.5877140740861557</v>
      </c>
      <c r="K30" s="15">
        <v>1.6451748117379579</v>
      </c>
    </row>
    <row r="31" spans="1:11">
      <c r="A31" s="18">
        <v>90</v>
      </c>
      <c r="B31" s="15">
        <v>2.0532299165459293</v>
      </c>
      <c r="C31" s="15">
        <v>2.1512034133811877</v>
      </c>
      <c r="D31" s="15">
        <v>1.733984661094425</v>
      </c>
      <c r="E31" s="15">
        <v>1.8300593233160867</v>
      </c>
      <c r="F31" s="15">
        <v>1.7292201447171875</v>
      </c>
      <c r="G31" s="15">
        <v>1.7770694688066837</v>
      </c>
      <c r="H31" s="15">
        <v>1.6714949929461962</v>
      </c>
      <c r="I31" s="15">
        <v>1.7808245009684771</v>
      </c>
      <c r="J31" s="15">
        <v>1.6590655845608766</v>
      </c>
      <c r="K31" s="15">
        <v>1.7117345592074829</v>
      </c>
    </row>
    <row r="32" spans="1:11">
      <c r="A32" s="18">
        <v>91</v>
      </c>
      <c r="B32" s="15">
        <v>2.1512377497988235</v>
      </c>
      <c r="C32" s="15">
        <v>2.2317993128338331</v>
      </c>
      <c r="D32" s="15">
        <v>1.8178663099451695</v>
      </c>
      <c r="E32" s="15">
        <v>1.8945448833985234</v>
      </c>
      <c r="F32" s="15">
        <v>1.8022449978675221</v>
      </c>
      <c r="G32" s="15">
        <v>1.8406664152065635</v>
      </c>
      <c r="H32" s="15">
        <v>1.7465248844246801</v>
      </c>
      <c r="I32" s="15">
        <v>1.845775619504233</v>
      </c>
      <c r="J32" s="15">
        <v>1.7291787131319662</v>
      </c>
      <c r="K32" s="15">
        <v>1.7678549802569246</v>
      </c>
    </row>
    <row r="33" spans="1:11">
      <c r="A33" s="18">
        <v>92</v>
      </c>
      <c r="B33" s="15">
        <v>2.2352413936443711</v>
      </c>
      <c r="C33" s="15">
        <v>2.292654306596039</v>
      </c>
      <c r="D33" s="15">
        <v>1.8971678197414494</v>
      </c>
      <c r="E33" s="15">
        <v>1.9429064358367938</v>
      </c>
      <c r="F33" s="15">
        <v>1.8708767400599524</v>
      </c>
      <c r="G33" s="15">
        <v>1.8905503482516233</v>
      </c>
      <c r="H33" s="15">
        <v>1.8188707409669</v>
      </c>
      <c r="I33" s="15">
        <v>1.8965547585589679</v>
      </c>
      <c r="J33" s="15">
        <v>1.7977548142652622</v>
      </c>
      <c r="K33" s="15">
        <v>1.809836709888893</v>
      </c>
    </row>
    <row r="34" spans="1:11">
      <c r="A34" s="18">
        <v>93</v>
      </c>
      <c r="B34" s="15">
        <v>2.3023659040990658</v>
      </c>
      <c r="C34" s="15">
        <v>2.3291685233250541</v>
      </c>
      <c r="D34" s="15">
        <v>1.9698679435531632</v>
      </c>
      <c r="E34" s="15">
        <v>1.9710285617150265</v>
      </c>
      <c r="F34" s="15">
        <v>1.9345189261957354</v>
      </c>
      <c r="G34" s="15">
        <v>1.9231844559703539</v>
      </c>
      <c r="H34" s="15">
        <v>1.8875145260117783</v>
      </c>
      <c r="I34" s="15">
        <v>1.9301557439142052</v>
      </c>
      <c r="J34" s="15">
        <v>1.8642704120303288</v>
      </c>
      <c r="K34" s="15">
        <v>1.8341624877842604</v>
      </c>
    </row>
    <row r="35" spans="1:11">
      <c r="A35" s="18">
        <v>94</v>
      </c>
      <c r="B35" s="15">
        <v>2.3504919637290431</v>
      </c>
      <c r="C35" s="15">
        <v>2.3368619192697095</v>
      </c>
      <c r="D35" s="15">
        <v>2.0343042364346493</v>
      </c>
      <c r="E35" s="15">
        <v>1.9750328713742462</v>
      </c>
      <c r="F35" s="15">
        <v>1.9927127592713954</v>
      </c>
      <c r="G35" s="15">
        <v>1.9352993281311253</v>
      </c>
      <c r="H35" s="15">
        <v>1.9514859724754827</v>
      </c>
      <c r="I35" s="15">
        <v>1.9436975938194541</v>
      </c>
      <c r="J35" s="15">
        <v>1.928083796606866</v>
      </c>
      <c r="K35" s="15">
        <v>1.8377531099020699</v>
      </c>
    </row>
    <row r="36" spans="1:11">
      <c r="A36" s="18">
        <v>95</v>
      </c>
      <c r="B36" s="15">
        <v>2.3782116685226913</v>
      </c>
      <c r="C36" s="15">
        <v>2.3117649373878941</v>
      </c>
      <c r="D36" s="15">
        <v>2.089151384429762</v>
      </c>
      <c r="E36" s="15">
        <v>1.9515728143682662</v>
      </c>
      <c r="F36" s="15">
        <v>2.0450553694922253</v>
      </c>
      <c r="G36" s="15">
        <v>1.9240629596035372</v>
      </c>
      <c r="H36" s="15">
        <v>2.0099331875126301</v>
      </c>
      <c r="I36" s="15">
        <v>1.9345414740613309</v>
      </c>
      <c r="J36" s="15">
        <v>1.9885600925285554</v>
      </c>
      <c r="K36" s="15">
        <v>1.8180795736048261</v>
      </c>
    </row>
    <row r="37" spans="1:11">
      <c r="A37" s="18">
        <v>96</v>
      </c>
      <c r="B37" s="15">
        <v>2.3846844075569491</v>
      </c>
      <c r="C37" s="15">
        <v>2.2508639314268812</v>
      </c>
      <c r="D37" s="15">
        <v>2.1334192153639808</v>
      </c>
      <c r="E37" s="15">
        <v>1.8981569185052105</v>
      </c>
      <c r="F37" s="15">
        <v>2.0912268723430607</v>
      </c>
      <c r="G37" s="15">
        <v>1.8873240732349481</v>
      </c>
      <c r="H37" s="15">
        <v>2.0622291249092051</v>
      </c>
      <c r="I37" s="15">
        <v>1.9005667192240945</v>
      </c>
      <c r="J37" s="15">
        <v>2.045196982217055</v>
      </c>
      <c r="K37" s="15">
        <v>1.7732668748282405</v>
      </c>
    </row>
    <row r="38" spans="1:11">
      <c r="A38" s="18">
        <v>97</v>
      </c>
      <c r="B38" s="15">
        <v>2.3695179009903296</v>
      </c>
      <c r="C38" s="15">
        <v>2.1522390385375316</v>
      </c>
      <c r="D38" s="15">
        <v>2.1665433696337129</v>
      </c>
      <c r="E38" s="15">
        <v>1.8133079476304148</v>
      </c>
      <c r="F38" s="15">
        <v>2.1310016719880576</v>
      </c>
      <c r="G38" s="15">
        <v>1.8238113641403848</v>
      </c>
      <c r="H38" s="15">
        <v>2.1080021698172215</v>
      </c>
      <c r="I38" s="15">
        <v>1.8403809443805506</v>
      </c>
      <c r="J38" s="15">
        <v>2.0976975821687485</v>
      </c>
      <c r="K38" s="15">
        <v>1.7021420341179045</v>
      </c>
    </row>
    <row r="39" spans="1:11">
      <c r="A39" s="18">
        <v>98</v>
      </c>
      <c r="B39" s="15">
        <v>2.3325932214922585</v>
      </c>
      <c r="C39" s="15">
        <v>2.0151171755944053</v>
      </c>
      <c r="D39" s="15">
        <v>2.1883159920583362</v>
      </c>
      <c r="E39" s="15">
        <v>1.6964402442899762</v>
      </c>
      <c r="F39" s="15">
        <v>2.1643128035908079</v>
      </c>
      <c r="G39" s="15">
        <v>1.7330501709377102</v>
      </c>
      <c r="H39" s="15">
        <v>2.1471096844214417</v>
      </c>
      <c r="I39" s="15">
        <v>1.7533304993785308</v>
      </c>
      <c r="J39" s="15">
        <v>2.1459618996276393</v>
      </c>
      <c r="K39" s="15">
        <v>1.6042732657510672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0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178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0.70914402484968642</v>
      </c>
      <c r="C6" s="15">
        <v>0.78883822537742565</v>
      </c>
      <c r="D6" s="15">
        <v>0.72114648014869365</v>
      </c>
      <c r="E6" s="15">
        <v>0.78448783220893936</v>
      </c>
      <c r="F6" s="15">
        <v>0.76319930204783304</v>
      </c>
      <c r="G6" s="15">
        <v>0.74914430962618928</v>
      </c>
      <c r="H6" s="15">
        <v>0.69118557709566164</v>
      </c>
      <c r="I6" s="15">
        <v>0.74573308240260272</v>
      </c>
      <c r="J6" s="15">
        <v>0.69008211611699943</v>
      </c>
      <c r="K6" s="15">
        <v>0.75960957136592944</v>
      </c>
    </row>
    <row r="7" spans="1:11">
      <c r="A7" s="18">
        <v>66</v>
      </c>
      <c r="B7" s="15">
        <v>0.72880468950816579</v>
      </c>
      <c r="C7" s="15">
        <v>0.79980801905995735</v>
      </c>
      <c r="D7" s="15">
        <v>0.73707886902590669</v>
      </c>
      <c r="E7" s="15">
        <v>0.79907913810706921</v>
      </c>
      <c r="F7" s="15">
        <v>0.762010540491316</v>
      </c>
      <c r="G7" s="15">
        <v>0.77530342525039786</v>
      </c>
      <c r="H7" s="15">
        <v>0.71621715371899941</v>
      </c>
      <c r="I7" s="15">
        <v>0.77268711573498183</v>
      </c>
      <c r="J7" s="15">
        <v>0.7167777110982354</v>
      </c>
      <c r="K7" s="15">
        <v>0.77620930256778153</v>
      </c>
    </row>
    <row r="8" spans="1:11">
      <c r="A8" s="18">
        <v>67</v>
      </c>
      <c r="B8" s="15">
        <v>0.75133596995532259</v>
      </c>
      <c r="C8" s="15">
        <v>0.81488996136961678</v>
      </c>
      <c r="D8" s="15">
        <v>0.75618930959012087</v>
      </c>
      <c r="E8" s="15">
        <v>0.81493886527505244</v>
      </c>
      <c r="F8" s="15">
        <v>0.7678771670159108</v>
      </c>
      <c r="G8" s="15">
        <v>0.8007416131487165</v>
      </c>
      <c r="H8" s="15">
        <v>0.74178052670596217</v>
      </c>
      <c r="I8" s="15">
        <v>0.79910227190084882</v>
      </c>
      <c r="J8" s="15">
        <v>0.74435277981841697</v>
      </c>
      <c r="K8" s="15">
        <v>0.79492031597516244</v>
      </c>
    </row>
    <row r="9" spans="1:11">
      <c r="A9" s="18">
        <v>68</v>
      </c>
      <c r="B9" s="15">
        <v>0.77683044061906803</v>
      </c>
      <c r="C9" s="15">
        <v>0.83384258923743237</v>
      </c>
      <c r="D9" s="15">
        <v>0.77862452529024895</v>
      </c>
      <c r="E9" s="15">
        <v>0.83237405127439101</v>
      </c>
      <c r="F9" s="15">
        <v>0.78050410785230151</v>
      </c>
      <c r="G9" s="15">
        <v>0.82553307267072473</v>
      </c>
      <c r="H9" s="15">
        <v>0.76787958203748918</v>
      </c>
      <c r="I9" s="15">
        <v>0.82489500556539119</v>
      </c>
      <c r="J9" s="15">
        <v>0.7726523901310941</v>
      </c>
      <c r="K9" s="15">
        <v>0.81570189554982353</v>
      </c>
    </row>
    <row r="10" spans="1:11">
      <c r="A10" s="18">
        <v>69</v>
      </c>
      <c r="B10" s="15">
        <v>0.80513609485750093</v>
      </c>
      <c r="C10" s="15">
        <v>0.85599505352618654</v>
      </c>
      <c r="D10" s="15">
        <v>0.80464264195758284</v>
      </c>
      <c r="E10" s="15">
        <v>0.85171968708200296</v>
      </c>
      <c r="F10" s="15">
        <v>0.79935694686975478</v>
      </c>
      <c r="G10" s="15">
        <v>0.84985886921908416</v>
      </c>
      <c r="H10" s="15">
        <v>0.79465990557232791</v>
      </c>
      <c r="I10" s="15">
        <v>0.85006165260418431</v>
      </c>
      <c r="J10" s="15">
        <v>0.80140445275714323</v>
      </c>
      <c r="K10" s="15">
        <v>0.8383297804225005</v>
      </c>
    </row>
    <row r="11" spans="1:11">
      <c r="A11" s="18">
        <v>70</v>
      </c>
      <c r="B11" s="15">
        <v>0.83579573451296851</v>
      </c>
      <c r="C11" s="15">
        <v>0.88051881145738353</v>
      </c>
      <c r="D11" s="15">
        <v>0.83403425271240095</v>
      </c>
      <c r="E11" s="15">
        <v>0.87307704329560498</v>
      </c>
      <c r="F11" s="15">
        <v>0.82370122870032081</v>
      </c>
      <c r="G11" s="15">
        <v>0.87422340854180935</v>
      </c>
      <c r="H11" s="15">
        <v>0.82245509318894605</v>
      </c>
      <c r="I11" s="15">
        <v>0.87485554391655718</v>
      </c>
      <c r="J11" s="15">
        <v>0.8303650122617765</v>
      </c>
      <c r="K11" s="15">
        <v>0.86251853787440558</v>
      </c>
    </row>
    <row r="12" spans="1:11">
      <c r="A12" s="18">
        <v>71</v>
      </c>
      <c r="B12" s="15">
        <v>0.86806501816086823</v>
      </c>
      <c r="C12" s="15">
        <v>0.9065076456277652</v>
      </c>
      <c r="D12" s="15">
        <v>0.86605762912385997</v>
      </c>
      <c r="E12" s="15">
        <v>0.89619202087381888</v>
      </c>
      <c r="F12" s="15">
        <v>0.85243518901700965</v>
      </c>
      <c r="G12" s="15">
        <v>0.8990820666567888</v>
      </c>
      <c r="H12" s="15">
        <v>0.85150811424693618</v>
      </c>
      <c r="I12" s="15">
        <v>0.89972619192536618</v>
      </c>
      <c r="J12" s="15">
        <v>0.85942960614418951</v>
      </c>
      <c r="K12" s="15">
        <v>0.88809927252603571</v>
      </c>
    </row>
    <row r="13" spans="1:11">
      <c r="A13" s="18">
        <v>72</v>
      </c>
      <c r="B13" s="15">
        <v>0.90116734723555847</v>
      </c>
      <c r="C13" s="15">
        <v>0.93300624826072165</v>
      </c>
      <c r="D13" s="15">
        <v>0.89942042555103241</v>
      </c>
      <c r="E13" s="15">
        <v>0.92059148874631858</v>
      </c>
      <c r="F13" s="15">
        <v>0.88422106622305963</v>
      </c>
      <c r="G13" s="15">
        <v>0.92450249322626299</v>
      </c>
      <c r="H13" s="15">
        <v>0.88176326885130007</v>
      </c>
      <c r="I13" s="15">
        <v>0.92487017268081961</v>
      </c>
      <c r="J13" s="15">
        <v>0.88860837822287264</v>
      </c>
      <c r="K13" s="15">
        <v>0.91506793401431452</v>
      </c>
    </row>
    <row r="14" spans="1:11">
      <c r="A14" s="18">
        <v>73</v>
      </c>
      <c r="B14" s="15">
        <v>0.93451920256470233</v>
      </c>
      <c r="C14" s="15">
        <v>0.95918121024413083</v>
      </c>
      <c r="D14" s="15">
        <v>0.93288624645952412</v>
      </c>
      <c r="E14" s="15">
        <v>0.94567496186260824</v>
      </c>
      <c r="F14" s="15">
        <v>0.91758082834471311</v>
      </c>
      <c r="G14" s="15">
        <v>0.95020978919520593</v>
      </c>
      <c r="H14" s="15">
        <v>0.91289925065614053</v>
      </c>
      <c r="I14" s="15">
        <v>0.95012480318266446</v>
      </c>
      <c r="J14" s="15">
        <v>0.91796869552959681</v>
      </c>
      <c r="K14" s="15">
        <v>0.9434460404255649</v>
      </c>
    </row>
    <row r="15" spans="1:11">
      <c r="A15" s="18">
        <v>74</v>
      </c>
      <c r="B15" s="15">
        <v>0.96756861602748745</v>
      </c>
      <c r="C15" s="15">
        <v>0.98449557009163691</v>
      </c>
      <c r="D15" s="15">
        <v>0.96569180631352403</v>
      </c>
      <c r="E15" s="15">
        <v>0.97094755384097764</v>
      </c>
      <c r="F15" s="15">
        <v>0.95122672492193483</v>
      </c>
      <c r="G15" s="15">
        <v>0.97568323072819785</v>
      </c>
      <c r="H15" s="15">
        <v>0.94440073017387371</v>
      </c>
      <c r="I15" s="15">
        <v>0.97526490980008351</v>
      </c>
      <c r="J15" s="15">
        <v>0.94753393589761692</v>
      </c>
      <c r="K15" s="15">
        <v>0.97330006695219184</v>
      </c>
    </row>
    <row r="16" spans="1:11">
      <c r="A16" s="18">
        <v>75</v>
      </c>
      <c r="B16" s="15">
        <v>0.99983938170707964</v>
      </c>
      <c r="C16" s="15">
        <v>1.0086081553498172</v>
      </c>
      <c r="D16" s="15">
        <v>0.99751109308363228</v>
      </c>
      <c r="E16" s="15">
        <v>0.99621450882262519</v>
      </c>
      <c r="F16" s="15">
        <v>0.98428171592858449</v>
      </c>
      <c r="G16" s="15">
        <v>1.0004839025721421</v>
      </c>
      <c r="H16" s="15">
        <v>0.97574182812008603</v>
      </c>
      <c r="I16" s="15">
        <v>1.0002425595674145</v>
      </c>
      <c r="J16" s="15">
        <v>0.9772159102750303</v>
      </c>
      <c r="K16" s="15">
        <v>1.0043488032399288</v>
      </c>
    </row>
    <row r="17" spans="1:11">
      <c r="A17" s="18">
        <v>76</v>
      </c>
      <c r="B17" s="15">
        <v>1.0308814511586402</v>
      </c>
      <c r="C17" s="15">
        <v>1.0315666422758762</v>
      </c>
      <c r="D17" s="15">
        <v>1.0281697768257358</v>
      </c>
      <c r="E17" s="15">
        <v>1.0214550419788859</v>
      </c>
      <c r="F17" s="15">
        <v>1.0162552099491786</v>
      </c>
      <c r="G17" s="15">
        <v>1.0244294134897522</v>
      </c>
      <c r="H17" s="15">
        <v>1.0065513096036001</v>
      </c>
      <c r="I17" s="15">
        <v>1.0252988259836695</v>
      </c>
      <c r="J17" s="15">
        <v>1.0068586701565478</v>
      </c>
      <c r="K17" s="15">
        <v>1.0359570655314534</v>
      </c>
    </row>
    <row r="18" spans="1:11">
      <c r="A18" s="18">
        <v>77</v>
      </c>
      <c r="B18" s="15">
        <v>1.0603666668569245</v>
      </c>
      <c r="C18" s="15">
        <v>1.0535253919247058</v>
      </c>
      <c r="D18" s="15">
        <v>1.0574838467812886</v>
      </c>
      <c r="E18" s="15">
        <v>1.0466476738913255</v>
      </c>
      <c r="F18" s="15">
        <v>1.0469962998993991</v>
      </c>
      <c r="G18" s="15">
        <v>1.0476042376488448</v>
      </c>
      <c r="H18" s="15">
        <v>1.0366515217772341</v>
      </c>
      <c r="I18" s="15">
        <v>1.0507562250039042</v>
      </c>
      <c r="J18" s="15">
        <v>1.0363909633677724</v>
      </c>
      <c r="K18" s="15">
        <v>1.0671613794729344</v>
      </c>
    </row>
    <row r="19" spans="1:11">
      <c r="A19" s="18">
        <v>78</v>
      </c>
      <c r="B19" s="15">
        <v>1.0881742362539535</v>
      </c>
      <c r="C19" s="15">
        <v>1.0747585857649806</v>
      </c>
      <c r="D19" s="15">
        <v>1.085298040202695</v>
      </c>
      <c r="E19" s="15">
        <v>1.0715985849005525</v>
      </c>
      <c r="F19" s="15">
        <v>1.0765408608414864</v>
      </c>
      <c r="G19" s="15">
        <v>1.0705092867405086</v>
      </c>
      <c r="H19" s="15">
        <v>1.0661369192462913</v>
      </c>
      <c r="I19" s="15">
        <v>1.0769623939417725</v>
      </c>
      <c r="J19" s="15">
        <v>1.0658681789487945</v>
      </c>
      <c r="K19" s="15">
        <v>1.0968831239788894</v>
      </c>
    </row>
    <row r="20" spans="1:11">
      <c r="A20" s="18">
        <v>79</v>
      </c>
      <c r="B20" s="15">
        <v>1.1144062820347131</v>
      </c>
      <c r="C20" s="15">
        <v>1.0957005505634734</v>
      </c>
      <c r="D20" s="15">
        <v>1.111535032314295</v>
      </c>
      <c r="E20" s="15">
        <v>1.096201243951539</v>
      </c>
      <c r="F20" s="15">
        <v>1.1050043529786311</v>
      </c>
      <c r="G20" s="15">
        <v>1.0937905005857262</v>
      </c>
      <c r="H20" s="15">
        <v>1.095465123912674</v>
      </c>
      <c r="I20" s="15">
        <v>1.1041534271781148</v>
      </c>
      <c r="J20" s="15">
        <v>1.0954361410103495</v>
      </c>
      <c r="K20" s="15">
        <v>1.1241127452931854</v>
      </c>
    </row>
    <row r="21" spans="1:11">
      <c r="A21" s="18">
        <v>80</v>
      </c>
      <c r="B21" s="15">
        <v>1.1394312508664306</v>
      </c>
      <c r="C21" s="15">
        <v>1.1169206486840526</v>
      </c>
      <c r="D21" s="15">
        <v>1.1362669963857273</v>
      </c>
      <c r="E21" s="15">
        <v>1.1206686288968148</v>
      </c>
      <c r="F21" s="15">
        <v>1.1325127474952923</v>
      </c>
      <c r="G21" s="15">
        <v>1.1180534772221389</v>
      </c>
      <c r="H21" s="15">
        <v>1.1251516356916735</v>
      </c>
      <c r="I21" s="15">
        <v>1.1323073720513395</v>
      </c>
      <c r="J21" s="15">
        <v>1.12531877179294</v>
      </c>
      <c r="K21" s="15">
        <v>1.1484445255145044</v>
      </c>
    </row>
    <row r="22" spans="1:11">
      <c r="A22" s="18">
        <v>81</v>
      </c>
      <c r="B22" s="15">
        <v>1.1637133230275756</v>
      </c>
      <c r="C22" s="15">
        <v>1.138896100670207</v>
      </c>
      <c r="D22" s="15">
        <v>1.1597000078375468</v>
      </c>
      <c r="E22" s="15">
        <v>1.1453451951425948</v>
      </c>
      <c r="F22" s="15">
        <v>1.1591826428974092</v>
      </c>
      <c r="G22" s="15">
        <v>1.1437812585102693</v>
      </c>
      <c r="H22" s="15">
        <v>1.1554854075005068</v>
      </c>
      <c r="I22" s="15">
        <v>1.1611030905999669</v>
      </c>
      <c r="J22" s="15">
        <v>1.1555879897935333</v>
      </c>
      <c r="K22" s="15">
        <v>1.1709196237242876</v>
      </c>
    </row>
    <row r="23" spans="1:11">
      <c r="A23" s="18">
        <v>82</v>
      </c>
      <c r="B23" s="15">
        <v>1.18766048313355</v>
      </c>
      <c r="C23" s="15">
        <v>1.1617353903286942</v>
      </c>
      <c r="D23" s="15">
        <v>1.1822551454457486</v>
      </c>
      <c r="E23" s="15">
        <v>1.1704569794452067</v>
      </c>
      <c r="F23" s="15">
        <v>1.1850567917991675</v>
      </c>
      <c r="G23" s="15">
        <v>1.171023627044852</v>
      </c>
      <c r="H23" s="15">
        <v>1.1863477146884844</v>
      </c>
      <c r="I23" s="15">
        <v>1.190106016533774</v>
      </c>
      <c r="J23" s="15">
        <v>1.1861386253892885</v>
      </c>
      <c r="K23" s="15">
        <v>1.1927907992502944</v>
      </c>
    </row>
    <row r="24" spans="1:11">
      <c r="A24" s="18">
        <v>83</v>
      </c>
      <c r="B24" s="15">
        <v>1.2115873011452338</v>
      </c>
      <c r="C24" s="15">
        <v>1.1851757437916814</v>
      </c>
      <c r="D24" s="15">
        <v>1.2044459680510127</v>
      </c>
      <c r="E24" s="15">
        <v>1.1959773907651996</v>
      </c>
      <c r="F24" s="15">
        <v>1.2103543533738941</v>
      </c>
      <c r="G24" s="15">
        <v>1.1994444349107372</v>
      </c>
      <c r="H24" s="15">
        <v>1.2174672010202583</v>
      </c>
      <c r="I24" s="15">
        <v>1.2188237014620222</v>
      </c>
      <c r="J24" s="15">
        <v>1.2168653653460988</v>
      </c>
      <c r="K24" s="15">
        <v>1.215025546814599</v>
      </c>
    </row>
    <row r="25" spans="1:11">
      <c r="A25" s="18">
        <v>84</v>
      </c>
      <c r="B25" s="15">
        <v>1.2357928758502403</v>
      </c>
      <c r="C25" s="15">
        <v>1.2088212153125946</v>
      </c>
      <c r="D25" s="15">
        <v>1.2269054345732877</v>
      </c>
      <c r="E25" s="15">
        <v>1.2217406645004272</v>
      </c>
      <c r="F25" s="15">
        <v>1.2353742349358066</v>
      </c>
      <c r="G25" s="15">
        <v>1.2284608037657463</v>
      </c>
      <c r="H25" s="15">
        <v>1.248649241648055</v>
      </c>
      <c r="I25" s="15">
        <v>1.2469313090140708</v>
      </c>
      <c r="J25" s="15">
        <v>1.247783203735167</v>
      </c>
      <c r="K25" s="15">
        <v>1.2381355009255914</v>
      </c>
    </row>
    <row r="26" spans="1:11">
      <c r="A26" s="18">
        <v>85</v>
      </c>
      <c r="B26" s="15">
        <v>1.2604737799526429</v>
      </c>
      <c r="C26" s="15">
        <v>1.2323408935824771</v>
      </c>
      <c r="D26" s="15">
        <v>1.250200136013399</v>
      </c>
      <c r="E26" s="15">
        <v>1.2474764143156263</v>
      </c>
      <c r="F26" s="15">
        <v>1.2603550854276107</v>
      </c>
      <c r="G26" s="15">
        <v>1.2574267921439433</v>
      </c>
      <c r="H26" s="15">
        <v>1.2797506277955484</v>
      </c>
      <c r="I26" s="15">
        <v>1.2742318669759056</v>
      </c>
      <c r="J26" s="15">
        <v>1.2789799853788595</v>
      </c>
      <c r="K26" s="15">
        <v>1.2621458909228955</v>
      </c>
    </row>
    <row r="27" spans="1:11">
      <c r="A27" s="18">
        <v>86</v>
      </c>
      <c r="B27" s="15">
        <v>1.2856596263048665</v>
      </c>
      <c r="C27" s="15">
        <v>1.2554925396781345</v>
      </c>
      <c r="D27" s="15">
        <v>1.2746604502298247</v>
      </c>
      <c r="E27" s="15">
        <v>1.2727924668277093</v>
      </c>
      <c r="F27" s="15">
        <v>1.2854061934066348</v>
      </c>
      <c r="G27" s="15">
        <v>1.2857090377207785</v>
      </c>
      <c r="H27" s="15">
        <v>1.3106033899532932</v>
      </c>
      <c r="I27" s="15">
        <v>1.3006646092285938</v>
      </c>
      <c r="J27" s="15">
        <v>1.3103352542086355</v>
      </c>
      <c r="K27" s="15">
        <v>1.2866646527169292</v>
      </c>
    </row>
    <row r="28" spans="1:11">
      <c r="A28" s="18">
        <v>87</v>
      </c>
      <c r="B28" s="15">
        <v>1.3111985022764632</v>
      </c>
      <c r="C28" s="15">
        <v>1.27789759756862</v>
      </c>
      <c r="D28" s="15">
        <v>1.3002765191944485</v>
      </c>
      <c r="E28" s="15">
        <v>1.2970848776179984</v>
      </c>
      <c r="F28" s="15">
        <v>1.3106138555950557</v>
      </c>
      <c r="G28" s="15">
        <v>1.3126366846577913</v>
      </c>
      <c r="H28" s="15">
        <v>1.3409989300601004</v>
      </c>
      <c r="I28" s="15">
        <v>1.3260158943469853</v>
      </c>
      <c r="J28" s="15">
        <v>1.3414447715701019</v>
      </c>
      <c r="K28" s="15">
        <v>1.3109247577166681</v>
      </c>
    </row>
    <row r="29" spans="1:11">
      <c r="A29" s="18">
        <v>88</v>
      </c>
      <c r="B29" s="15">
        <v>1.3367594067568658</v>
      </c>
      <c r="C29" s="15">
        <v>1.2988834212422193</v>
      </c>
      <c r="D29" s="15">
        <v>1.3266950680509433</v>
      </c>
      <c r="E29" s="15">
        <v>1.3195391597524644</v>
      </c>
      <c r="F29" s="15">
        <v>1.3359237463540414</v>
      </c>
      <c r="G29" s="15">
        <v>1.3374219032390768</v>
      </c>
      <c r="H29" s="15">
        <v>1.3706199251215985</v>
      </c>
      <c r="I29" s="15">
        <v>1.349883130818285</v>
      </c>
      <c r="J29" s="15">
        <v>1.3717144166177382</v>
      </c>
      <c r="K29" s="15">
        <v>1.3339441763822748</v>
      </c>
    </row>
    <row r="30" spans="1:11">
      <c r="A30" s="18">
        <v>89</v>
      </c>
      <c r="B30" s="15">
        <v>1.3619603783880374</v>
      </c>
      <c r="C30" s="15">
        <v>1.3172133995166704</v>
      </c>
      <c r="D30" s="15">
        <v>1.3532962638746009</v>
      </c>
      <c r="E30" s="15">
        <v>1.3390926471839115</v>
      </c>
      <c r="F30" s="15">
        <v>1.3610363256171236</v>
      </c>
      <c r="G30" s="15">
        <v>1.3588959942122472</v>
      </c>
      <c r="H30" s="15">
        <v>1.3990660512331212</v>
      </c>
      <c r="I30" s="15">
        <v>1.371568917455678</v>
      </c>
      <c r="J30" s="15">
        <v>1.4005071577319481</v>
      </c>
      <c r="K30" s="15">
        <v>1.3546198377236573</v>
      </c>
    </row>
    <row r="31" spans="1:11">
      <c r="A31" s="18">
        <v>90</v>
      </c>
      <c r="B31" s="15">
        <v>1.3863446090425273</v>
      </c>
      <c r="C31" s="15">
        <v>1.3313092361777579</v>
      </c>
      <c r="D31" s="15">
        <v>1.3793428323053916</v>
      </c>
      <c r="E31" s="15">
        <v>1.3543376545052563</v>
      </c>
      <c r="F31" s="15">
        <v>1.3854324709166463</v>
      </c>
      <c r="G31" s="15">
        <v>1.3755376922980511</v>
      </c>
      <c r="H31" s="15">
        <v>1.4257685090771497</v>
      </c>
      <c r="I31" s="15">
        <v>1.3899616735163596</v>
      </c>
      <c r="J31" s="15">
        <v>1.4271587855267811</v>
      </c>
      <c r="K31" s="15">
        <v>1.3717215560790739</v>
      </c>
    </row>
    <row r="32" spans="1:11">
      <c r="A32" s="18">
        <v>91</v>
      </c>
      <c r="B32" s="15">
        <v>1.4093691095577408</v>
      </c>
      <c r="C32" s="15">
        <v>1.3393038151998315</v>
      </c>
      <c r="D32" s="15">
        <v>1.404074443774622</v>
      </c>
      <c r="E32" s="15">
        <v>1.3635282670333948</v>
      </c>
      <c r="F32" s="15">
        <v>1.4084351590317377</v>
      </c>
      <c r="G32" s="15">
        <v>1.3854325290610159</v>
      </c>
      <c r="H32" s="15">
        <v>1.4499282991796401</v>
      </c>
      <c r="I32" s="15">
        <v>1.4034688949085732</v>
      </c>
      <c r="J32" s="15">
        <v>1.4509539544387253</v>
      </c>
      <c r="K32" s="15">
        <v>1.3838167409556752</v>
      </c>
    </row>
    <row r="33" spans="1:11">
      <c r="A33" s="18">
        <v>92</v>
      </c>
      <c r="B33" s="15">
        <v>1.4303962998083724</v>
      </c>
      <c r="C33" s="15">
        <v>1.3392238090420125</v>
      </c>
      <c r="D33" s="15">
        <v>1.42673332435359</v>
      </c>
      <c r="E33" s="15">
        <v>1.3645725645639446</v>
      </c>
      <c r="F33" s="15">
        <v>1.429333530850982</v>
      </c>
      <c r="G33" s="15">
        <v>1.3864453930633787</v>
      </c>
      <c r="H33" s="15">
        <v>1.4706433166759338</v>
      </c>
      <c r="I33" s="15">
        <v>1.4100507724473039</v>
      </c>
      <c r="J33" s="15">
        <v>1.4710764849374445</v>
      </c>
      <c r="K33" s="15">
        <v>1.3892164502356337</v>
      </c>
    </row>
    <row r="34" spans="1:11">
      <c r="A34" s="18">
        <v>93</v>
      </c>
      <c r="B34" s="15">
        <v>1.4487830581784198</v>
      </c>
      <c r="C34" s="15">
        <v>1.3291404321580205</v>
      </c>
      <c r="D34" s="15">
        <v>1.4466364549938762</v>
      </c>
      <c r="E34" s="15">
        <v>1.355315898568181</v>
      </c>
      <c r="F34" s="15">
        <v>1.447377805776999</v>
      </c>
      <c r="G34" s="15">
        <v>1.3763876391032561</v>
      </c>
      <c r="H34" s="15">
        <v>1.4870172902220939</v>
      </c>
      <c r="I34" s="15">
        <v>1.4073421108899928</v>
      </c>
      <c r="J34" s="15">
        <v>1.4866929366589317</v>
      </c>
      <c r="K34" s="15">
        <v>1.3859598524414318</v>
      </c>
    </row>
    <row r="35" spans="1:11">
      <c r="A35" s="18">
        <v>94</v>
      </c>
      <c r="B35" s="15">
        <v>1.4639710119878719</v>
      </c>
      <c r="C35" s="15">
        <v>1.3071981967146389</v>
      </c>
      <c r="D35" s="15">
        <v>1.4632136455202782</v>
      </c>
      <c r="E35" s="15">
        <v>1.3337430710217841</v>
      </c>
      <c r="F35" s="15">
        <v>1.461938953301029</v>
      </c>
      <c r="G35" s="15">
        <v>1.3531663877368942</v>
      </c>
      <c r="H35" s="15">
        <v>1.4981930433080923</v>
      </c>
      <c r="I35" s="15">
        <v>1.3928814917144101</v>
      </c>
      <c r="J35" s="15">
        <v>1.4970506680124871</v>
      </c>
      <c r="K35" s="15">
        <v>1.3720504907721385</v>
      </c>
    </row>
    <row r="36" spans="1:11">
      <c r="A36" s="18">
        <v>95</v>
      </c>
      <c r="B36" s="15">
        <v>1.4755721843233391</v>
      </c>
      <c r="C36" s="15">
        <v>1.2717823945302114</v>
      </c>
      <c r="D36" s="15">
        <v>1.4760263464042507</v>
      </c>
      <c r="E36" s="15">
        <v>1.2980586325358743</v>
      </c>
      <c r="F36" s="15">
        <v>1.4725225363671117</v>
      </c>
      <c r="G36" s="15">
        <v>1.3150665847575702</v>
      </c>
      <c r="H36" s="15">
        <v>1.5034768788383144</v>
      </c>
      <c r="I36" s="15">
        <v>1.3644189067479393</v>
      </c>
      <c r="J36" s="15">
        <v>1.5015442476055536</v>
      </c>
      <c r="K36" s="15">
        <v>1.3456951600335161</v>
      </c>
    </row>
    <row r="37" spans="1:11">
      <c r="A37" s="18">
        <v>96</v>
      </c>
      <c r="B37" s="15">
        <v>1.4833656202236853</v>
      </c>
      <c r="C37" s="15">
        <v>1.2217348555408345</v>
      </c>
      <c r="D37" s="15">
        <v>1.4847786079177445</v>
      </c>
      <c r="E37" s="15">
        <v>1.2469139630054842</v>
      </c>
      <c r="F37" s="15">
        <v>1.4787776783312812</v>
      </c>
      <c r="G37" s="15">
        <v>1.2608312341478289</v>
      </c>
      <c r="H37" s="15">
        <v>1.5024049126696633</v>
      </c>
      <c r="I37" s="15">
        <v>1.3202608923774393</v>
      </c>
      <c r="J37" s="15">
        <v>1.4997621906032288</v>
      </c>
      <c r="K37" s="15">
        <v>1.3055108951718826</v>
      </c>
    </row>
    <row r="38" spans="1:11">
      <c r="A38" s="18">
        <v>97</v>
      </c>
      <c r="B38" s="15">
        <v>1.4872530760901908</v>
      </c>
      <c r="C38" s="15">
        <v>1.1563722541212593</v>
      </c>
      <c r="D38" s="15">
        <v>1.4893208969149097</v>
      </c>
      <c r="E38" s="15">
        <v>1.1794966374056561</v>
      </c>
      <c r="F38" s="15">
        <v>1.4805173833017269</v>
      </c>
      <c r="G38" s="15">
        <v>1.1897113407840709</v>
      </c>
      <c r="H38" s="15">
        <v>1.4947348593403489</v>
      </c>
      <c r="I38" s="15">
        <v>1.2593820898911778</v>
      </c>
      <c r="J38" s="15">
        <v>1.4914947430922365</v>
      </c>
      <c r="K38" s="15">
        <v>1.2506147985530174</v>
      </c>
    </row>
    <row r="39" spans="1:11">
      <c r="A39" s="18">
        <v>98</v>
      </c>
      <c r="B39" s="15">
        <v>1.4872118974498909</v>
      </c>
      <c r="C39" s="15">
        <v>1.0754269495415152</v>
      </c>
      <c r="D39" s="15">
        <v>1.4895938406459723</v>
      </c>
      <c r="E39" s="15">
        <v>1.0955025038317174</v>
      </c>
      <c r="F39" s="15">
        <v>1.4776860683265927</v>
      </c>
      <c r="G39" s="15">
        <v>1.101414012398886</v>
      </c>
      <c r="H39" s="15">
        <v>1.4803783654149774</v>
      </c>
      <c r="I39" s="15">
        <v>1.18138474138334</v>
      </c>
      <c r="J39" s="15">
        <v>1.4766574773681538</v>
      </c>
      <c r="K39" s="15">
        <v>1.1806452866381878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1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122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1.0156541633662473</v>
      </c>
      <c r="C6" s="15">
        <v>1.0318472422076983</v>
      </c>
      <c r="D6" s="15">
        <v>1.0149550250278665</v>
      </c>
      <c r="E6" s="15">
        <v>1.0500787305010182</v>
      </c>
      <c r="F6" s="15">
        <v>1.0286169313423275</v>
      </c>
      <c r="G6" s="15">
        <v>0.98608359597597783</v>
      </c>
      <c r="H6" s="15">
        <v>0.98655120902204341</v>
      </c>
      <c r="I6" s="15">
        <v>0.96635655380566055</v>
      </c>
      <c r="J6" s="15">
        <v>0.99558871850834063</v>
      </c>
      <c r="K6" s="15">
        <v>1.0224334170293214</v>
      </c>
    </row>
    <row r="7" spans="1:11">
      <c r="A7" s="18">
        <v>66</v>
      </c>
      <c r="B7" s="15">
        <v>1.0222512155546275</v>
      </c>
      <c r="C7" s="15">
        <v>1.0207462881067408</v>
      </c>
      <c r="D7" s="15">
        <v>1.0274224421188005</v>
      </c>
      <c r="E7" s="15">
        <v>1.0431618210171587</v>
      </c>
      <c r="F7" s="15">
        <v>1.0422528639871143</v>
      </c>
      <c r="G7" s="15">
        <v>0.99055131360442683</v>
      </c>
      <c r="H7" s="15">
        <v>1.0060108506189942</v>
      </c>
      <c r="I7" s="15">
        <v>0.98258619782882517</v>
      </c>
      <c r="J7" s="15">
        <v>1.0042634822493852</v>
      </c>
      <c r="K7" s="15">
        <v>1.0176736387234366</v>
      </c>
    </row>
    <row r="8" spans="1:11">
      <c r="A8" s="18">
        <v>67</v>
      </c>
      <c r="B8" s="15">
        <v>1.0296464600032751</v>
      </c>
      <c r="C8" s="15">
        <v>1.0126414133043902</v>
      </c>
      <c r="D8" s="15">
        <v>1.0381458482737989</v>
      </c>
      <c r="E8" s="15">
        <v>1.0328580993698089</v>
      </c>
      <c r="F8" s="15">
        <v>1.0531214972201002</v>
      </c>
      <c r="G8" s="15">
        <v>0.99449105048409414</v>
      </c>
      <c r="H8" s="15">
        <v>1.0232454541712122</v>
      </c>
      <c r="I8" s="15">
        <v>0.99524466214239526</v>
      </c>
      <c r="J8" s="15">
        <v>1.0145748225374813</v>
      </c>
      <c r="K8" s="15">
        <v>1.0138621363155425</v>
      </c>
    </row>
    <row r="9" spans="1:11">
      <c r="A9" s="18">
        <v>68</v>
      </c>
      <c r="B9" s="15">
        <v>1.0380695813229066</v>
      </c>
      <c r="C9" s="15">
        <v>1.0075362945733763</v>
      </c>
      <c r="D9" s="15">
        <v>1.0475897423844427</v>
      </c>
      <c r="E9" s="15">
        <v>1.0208684349529416</v>
      </c>
      <c r="F9" s="15">
        <v>1.0613660097005133</v>
      </c>
      <c r="G9" s="15">
        <v>0.9975963883879968</v>
      </c>
      <c r="H9" s="15">
        <v>1.0381101955882586</v>
      </c>
      <c r="I9" s="15">
        <v>1.0042083058507931</v>
      </c>
      <c r="J9" s="15">
        <v>1.0261889949853118</v>
      </c>
      <c r="K9" s="15">
        <v>1.0113692875078339</v>
      </c>
    </row>
    <row r="10" spans="1:11">
      <c r="A10" s="18">
        <v>69</v>
      </c>
      <c r="B10" s="15">
        <v>1.0477423427214867</v>
      </c>
      <c r="C10" s="15">
        <v>1.0050591019366866</v>
      </c>
      <c r="D10" s="15">
        <v>1.0565816078137154</v>
      </c>
      <c r="E10" s="15">
        <v>1.0093254783759817</v>
      </c>
      <c r="F10" s="15">
        <v>1.0676278700113337</v>
      </c>
      <c r="G10" s="15">
        <v>0.99966289995694779</v>
      </c>
      <c r="H10" s="15">
        <v>1.0505840850970767</v>
      </c>
      <c r="I10" s="15">
        <v>1.0094215871580459</v>
      </c>
      <c r="J10" s="15">
        <v>1.0383781689779863</v>
      </c>
      <c r="K10" s="15">
        <v>1.0100601101172142</v>
      </c>
    </row>
    <row r="11" spans="1:11">
      <c r="A11" s="18">
        <v>70</v>
      </c>
      <c r="B11" s="15">
        <v>1.0587466608405898</v>
      </c>
      <c r="C11" s="15">
        <v>1.0047557152823428</v>
      </c>
      <c r="D11" s="15">
        <v>1.0657959391332856</v>
      </c>
      <c r="E11" s="15">
        <v>0.99992447071387891</v>
      </c>
      <c r="F11" s="15">
        <v>1.0728836256375653</v>
      </c>
      <c r="G11" s="15">
        <v>1.0010408132983015</v>
      </c>
      <c r="H11" s="15">
        <v>1.0608988042500527</v>
      </c>
      <c r="I11" s="15">
        <v>1.0113819310658803</v>
      </c>
      <c r="J11" s="15">
        <v>1.0503254372531008</v>
      </c>
      <c r="K11" s="15">
        <v>1.0091792789440024</v>
      </c>
    </row>
    <row r="12" spans="1:11">
      <c r="A12" s="18">
        <v>71</v>
      </c>
      <c r="B12" s="15">
        <v>1.0707420097649347</v>
      </c>
      <c r="C12" s="15">
        <v>1.0058829371828375</v>
      </c>
      <c r="D12" s="15">
        <v>1.0754671090863184</v>
      </c>
      <c r="E12" s="15">
        <v>0.99373472955469999</v>
      </c>
      <c r="F12" s="15">
        <v>1.0778569030470118</v>
      </c>
      <c r="G12" s="15">
        <v>1.0021120683806615</v>
      </c>
      <c r="H12" s="15">
        <v>1.0695978154602164</v>
      </c>
      <c r="I12" s="15">
        <v>1.0110816724376146</v>
      </c>
      <c r="J12" s="15">
        <v>1.0615274986723171</v>
      </c>
      <c r="K12" s="15">
        <v>1.0079024638145653</v>
      </c>
    </row>
    <row r="13" spans="1:11">
      <c r="A13" s="18">
        <v>72</v>
      </c>
      <c r="B13" s="15">
        <v>1.0830826615995623</v>
      </c>
      <c r="C13" s="15">
        <v>1.0075389145856897</v>
      </c>
      <c r="D13" s="15">
        <v>1.0852040680461368</v>
      </c>
      <c r="E13" s="15">
        <v>0.99080840916150259</v>
      </c>
      <c r="F13" s="15">
        <v>1.0830864313729798</v>
      </c>
      <c r="G13" s="15">
        <v>1.0029906336048426</v>
      </c>
      <c r="H13" s="15">
        <v>1.0771239013627147</v>
      </c>
      <c r="I13" s="15">
        <v>1.0092890050852688</v>
      </c>
      <c r="J13" s="15">
        <v>1.0717004749305683</v>
      </c>
      <c r="K13" s="15">
        <v>1.0057804597367535</v>
      </c>
    </row>
    <row r="14" spans="1:11">
      <c r="A14" s="18">
        <v>73</v>
      </c>
      <c r="B14" s="15">
        <v>1.0951058430276164</v>
      </c>
      <c r="C14" s="15">
        <v>1.0087955969132851</v>
      </c>
      <c r="D14" s="15">
        <v>1.0944483993539931</v>
      </c>
      <c r="E14" s="15">
        <v>0.99024178826787013</v>
      </c>
      <c r="F14" s="15">
        <v>1.0884910482079804</v>
      </c>
      <c r="G14" s="15">
        <v>1.0033232724986152</v>
      </c>
      <c r="H14" s="15">
        <v>1.0835598649489531</v>
      </c>
      <c r="I14" s="15">
        <v>1.0065245708345893</v>
      </c>
      <c r="J14" s="15">
        <v>1.080493529489345</v>
      </c>
      <c r="K14" s="15">
        <v>1.0025977081033819</v>
      </c>
    </row>
    <row r="15" spans="1:11">
      <c r="A15" s="18">
        <v>74</v>
      </c>
      <c r="B15" s="15">
        <v>1.1058988570496433</v>
      </c>
      <c r="C15" s="15">
        <v>1.0089020879749084</v>
      </c>
      <c r="D15" s="15">
        <v>1.1027155268876729</v>
      </c>
      <c r="E15" s="15">
        <v>0.99065518665522145</v>
      </c>
      <c r="F15" s="15">
        <v>1.0935282515882165</v>
      </c>
      <c r="G15" s="15">
        <v>1.0024109545511104</v>
      </c>
      <c r="H15" s="15">
        <v>1.088498230752911</v>
      </c>
      <c r="I15" s="15">
        <v>1.0029978875105445</v>
      </c>
      <c r="J15" s="15">
        <v>1.0875075201427129</v>
      </c>
      <c r="K15" s="15">
        <v>0.99836354147608586</v>
      </c>
    </row>
    <row r="16" spans="1:11">
      <c r="A16" s="18">
        <v>75</v>
      </c>
      <c r="B16" s="15">
        <v>1.1145888435862843</v>
      </c>
      <c r="C16" s="15">
        <v>1.0071547440185358</v>
      </c>
      <c r="D16" s="15">
        <v>1.1095325756975343</v>
      </c>
      <c r="E16" s="15">
        <v>0.99070684371137019</v>
      </c>
      <c r="F16" s="15">
        <v>1.0976798862561787</v>
      </c>
      <c r="G16" s="15">
        <v>0.99941648025229868</v>
      </c>
      <c r="H16" s="15">
        <v>1.0913812280549333</v>
      </c>
      <c r="I16" s="15">
        <v>0.99888990250431886</v>
      </c>
      <c r="J16" s="15">
        <v>1.0923676976682872</v>
      </c>
      <c r="K16" s="15">
        <v>0.99291418927525199</v>
      </c>
    </row>
    <row r="17" spans="1:11">
      <c r="A17" s="18">
        <v>76</v>
      </c>
      <c r="B17" s="15">
        <v>1.1203523317394202</v>
      </c>
      <c r="C17" s="15">
        <v>1.0031150821154584</v>
      </c>
      <c r="D17" s="15">
        <v>1.1141512926335291</v>
      </c>
      <c r="E17" s="15">
        <v>0.98936112897387796</v>
      </c>
      <c r="F17" s="15">
        <v>1.1004431569354034</v>
      </c>
      <c r="G17" s="15">
        <v>0.99378434148157024</v>
      </c>
      <c r="H17" s="15">
        <v>1.0918777985743358</v>
      </c>
      <c r="I17" s="15">
        <v>0.99435620071561848</v>
      </c>
      <c r="J17" s="15">
        <v>1.0947171310045658</v>
      </c>
      <c r="K17" s="15">
        <v>0.98620084406867092</v>
      </c>
    </row>
    <row r="18" spans="1:11">
      <c r="A18" s="18">
        <v>77</v>
      </c>
      <c r="B18" s="15">
        <v>1.1225405627719041</v>
      </c>
      <c r="C18" s="15">
        <v>0.99649355662004224</v>
      </c>
      <c r="D18" s="15">
        <v>1.1156772960461248</v>
      </c>
      <c r="E18" s="15">
        <v>0.98581958814786752</v>
      </c>
      <c r="F18" s="15">
        <v>1.101314651099772</v>
      </c>
      <c r="G18" s="15">
        <v>0.98542380638936056</v>
      </c>
      <c r="H18" s="15">
        <v>1.0898637746490061</v>
      </c>
      <c r="I18" s="15">
        <v>0.98937423116353318</v>
      </c>
      <c r="J18" s="15">
        <v>1.0945420665238712</v>
      </c>
      <c r="K18" s="15">
        <v>0.97834526529580068</v>
      </c>
    </row>
    <row r="19" spans="1:11">
      <c r="A19" s="18">
        <v>78</v>
      </c>
      <c r="B19" s="15">
        <v>1.120769633514525</v>
      </c>
      <c r="C19" s="15">
        <v>0.98724382246003417</v>
      </c>
      <c r="D19" s="15">
        <v>1.1134367716971851</v>
      </c>
      <c r="E19" s="15">
        <v>0.9794322868446278</v>
      </c>
      <c r="F19" s="15">
        <v>1.0997202010120393</v>
      </c>
      <c r="G19" s="15">
        <v>0.97479114179816773</v>
      </c>
      <c r="H19" s="15">
        <v>1.0854878722336683</v>
      </c>
      <c r="I19" s="15">
        <v>0.98366772910756306</v>
      </c>
      <c r="J19" s="15">
        <v>1.0921675065432881</v>
      </c>
      <c r="K19" s="15">
        <v>0.96973153742271989</v>
      </c>
    </row>
    <row r="20" spans="1:11">
      <c r="A20" s="18">
        <v>79</v>
      </c>
      <c r="B20" s="15">
        <v>1.1149504631461691</v>
      </c>
      <c r="C20" s="15">
        <v>0.97563030318860944</v>
      </c>
      <c r="D20" s="15">
        <v>1.1070887948839614</v>
      </c>
      <c r="E20" s="15">
        <v>0.97005429510094843</v>
      </c>
      <c r="F20" s="15">
        <v>1.0952673037033729</v>
      </c>
      <c r="G20" s="15">
        <v>0.96265156992792233</v>
      </c>
      <c r="H20" s="15">
        <v>1.0792973322830166</v>
      </c>
      <c r="I20" s="15">
        <v>0.97687025661607418</v>
      </c>
      <c r="J20" s="15">
        <v>1.0880146493762088</v>
      </c>
      <c r="K20" s="15">
        <v>0.96076535746661085</v>
      </c>
    </row>
    <row r="21" spans="1:11">
      <c r="A21" s="18">
        <v>80</v>
      </c>
      <c r="B21" s="15">
        <v>1.105423093351189</v>
      </c>
      <c r="C21" s="15">
        <v>0.96210339093843344</v>
      </c>
      <c r="D21" s="15">
        <v>1.0968724487068038</v>
      </c>
      <c r="E21" s="15">
        <v>0.95817321573679548</v>
      </c>
      <c r="F21" s="15">
        <v>1.0878156342196874</v>
      </c>
      <c r="G21" s="15">
        <v>0.95008378436565188</v>
      </c>
      <c r="H21" s="15">
        <v>1.0719195205740293</v>
      </c>
      <c r="I21" s="15">
        <v>0.96877564591503451</v>
      </c>
      <c r="J21" s="15">
        <v>1.0824616523779771</v>
      </c>
      <c r="K21" s="15">
        <v>0.95179915446793117</v>
      </c>
    </row>
    <row r="22" spans="1:11">
      <c r="A22" s="18">
        <v>81</v>
      </c>
      <c r="B22" s="15">
        <v>1.0927158059637869</v>
      </c>
      <c r="C22" s="15">
        <v>0.94707945634547708</v>
      </c>
      <c r="D22" s="15">
        <v>1.0833677418620762</v>
      </c>
      <c r="E22" s="15">
        <v>0.94454759998704863</v>
      </c>
      <c r="F22" s="15">
        <v>1.0774931345995868</v>
      </c>
      <c r="G22" s="15">
        <v>0.93799527222586432</v>
      </c>
      <c r="H22" s="15">
        <v>1.0637430408915964</v>
      </c>
      <c r="I22" s="15">
        <v>0.95949608426054089</v>
      </c>
      <c r="J22" s="15">
        <v>1.0756704733960885</v>
      </c>
      <c r="K22" s="15">
        <v>0.94274439800491505</v>
      </c>
    </row>
    <row r="23" spans="1:11">
      <c r="A23" s="18">
        <v>82</v>
      </c>
      <c r="B23" s="15">
        <v>1.0773747275996699</v>
      </c>
      <c r="C23" s="15">
        <v>0.93084222279876749</v>
      </c>
      <c r="D23" s="15">
        <v>1.0673130979506686</v>
      </c>
      <c r="E23" s="15">
        <v>0.9298127931684067</v>
      </c>
      <c r="F23" s="15">
        <v>1.0646264962984846</v>
      </c>
      <c r="G23" s="15">
        <v>0.92674458494564571</v>
      </c>
      <c r="H23" s="15">
        <v>1.0548366160647682</v>
      </c>
      <c r="I23" s="15">
        <v>0.94924200295280359</v>
      </c>
      <c r="J23" s="15">
        <v>1.0675484429459194</v>
      </c>
      <c r="K23" s="15">
        <v>0.93337421933277043</v>
      </c>
    </row>
    <row r="24" spans="1:11">
      <c r="A24" s="18">
        <v>83</v>
      </c>
      <c r="B24" s="15">
        <v>1.0598166862162079</v>
      </c>
      <c r="C24" s="15">
        <v>0.91353082838551347</v>
      </c>
      <c r="D24" s="15">
        <v>1.0493571941407469</v>
      </c>
      <c r="E24" s="15">
        <v>0.91431479438224983</v>
      </c>
      <c r="F24" s="15">
        <v>1.0498554555595729</v>
      </c>
      <c r="G24" s="15">
        <v>0.9162491419673553</v>
      </c>
      <c r="H24" s="15">
        <v>1.0451172107612221</v>
      </c>
      <c r="I24" s="15">
        <v>0.93810940393192921</v>
      </c>
      <c r="J24" s="15">
        <v>1.058030376838897</v>
      </c>
      <c r="K24" s="15">
        <v>0.92361292692498709</v>
      </c>
    </row>
    <row r="25" spans="1:11">
      <c r="A25" s="18">
        <v>84</v>
      </c>
      <c r="B25" s="15">
        <v>1.040368097079353</v>
      </c>
      <c r="C25" s="15">
        <v>0.89534043272096286</v>
      </c>
      <c r="D25" s="15">
        <v>1.0301045061919103</v>
      </c>
      <c r="E25" s="15">
        <v>0.89820339553600881</v>
      </c>
      <c r="F25" s="15">
        <v>1.0338951157447942</v>
      </c>
      <c r="G25" s="15">
        <v>0.90621890752683809</v>
      </c>
      <c r="H25" s="15">
        <v>1.0345356834651482</v>
      </c>
      <c r="I25" s="15">
        <v>0.92622064380239966</v>
      </c>
      <c r="J25" s="15">
        <v>1.047216779481315</v>
      </c>
      <c r="K25" s="15">
        <v>0.91356021572048807</v>
      </c>
    </row>
    <row r="26" spans="1:11">
      <c r="A26" s="18">
        <v>85</v>
      </c>
      <c r="B26" s="15">
        <v>1.0194000761420579</v>
      </c>
      <c r="C26" s="15">
        <v>0.87656538709341336</v>
      </c>
      <c r="D26" s="15">
        <v>1.0099488211384231</v>
      </c>
      <c r="E26" s="15">
        <v>0.88156936921017326</v>
      </c>
      <c r="F26" s="15">
        <v>1.0172359800266999</v>
      </c>
      <c r="G26" s="15">
        <v>0.8963440083927019</v>
      </c>
      <c r="H26" s="15">
        <v>1.0230862704608059</v>
      </c>
      <c r="I26" s="15">
        <v>0.9139122409207634</v>
      </c>
      <c r="J26" s="15">
        <v>1.0353482031837409</v>
      </c>
      <c r="K26" s="15">
        <v>0.90343867149598456</v>
      </c>
    </row>
    <row r="27" spans="1:11">
      <c r="A27" s="18">
        <v>86</v>
      </c>
      <c r="B27" s="15">
        <v>0.99741143028310986</v>
      </c>
      <c r="C27" s="15">
        <v>0.8576103395186595</v>
      </c>
      <c r="D27" s="15">
        <v>0.98917877861690917</v>
      </c>
      <c r="E27" s="15">
        <v>0.86454769899913764</v>
      </c>
      <c r="F27" s="15">
        <v>1.00004901717866</v>
      </c>
      <c r="G27" s="15">
        <v>0.88636784637469568</v>
      </c>
      <c r="H27" s="15">
        <v>1.0108467267617522</v>
      </c>
      <c r="I27" s="15">
        <v>0.90174893352042584</v>
      </c>
      <c r="J27" s="15">
        <v>1.0225753973456202</v>
      </c>
      <c r="K27" s="15">
        <v>0.89347174604395074</v>
      </c>
    </row>
    <row r="28" spans="1:11">
      <c r="A28" s="18">
        <v>87</v>
      </c>
      <c r="B28" s="15">
        <v>0.9748352522223207</v>
      </c>
      <c r="C28" s="15">
        <v>0.83894918660711926</v>
      </c>
      <c r="D28" s="15">
        <v>0.96808392697669488</v>
      </c>
      <c r="E28" s="15">
        <v>0.84725307939071703</v>
      </c>
      <c r="F28" s="15">
        <v>0.98245959695326013</v>
      </c>
      <c r="G28" s="15">
        <v>0.87611672950371577</v>
      </c>
      <c r="H28" s="15">
        <v>0.99797062286461147</v>
      </c>
      <c r="I28" s="15">
        <v>0.89017632378599287</v>
      </c>
      <c r="J28" s="15">
        <v>1.0088447245380519</v>
      </c>
      <c r="K28" s="15">
        <v>0.88377281185129342</v>
      </c>
    </row>
    <row r="29" spans="1:11">
      <c r="A29" s="18">
        <v>88</v>
      </c>
      <c r="B29" s="15">
        <v>0.95194986545379578</v>
      </c>
      <c r="C29" s="15">
        <v>0.82092467460598395</v>
      </c>
      <c r="D29" s="15">
        <v>0.94681176264349109</v>
      </c>
      <c r="E29" s="15">
        <v>0.82982174465560099</v>
      </c>
      <c r="F29" s="15">
        <v>0.9646300440603085</v>
      </c>
      <c r="G29" s="15">
        <v>0.8654791102208621</v>
      </c>
      <c r="H29" s="15">
        <v>0.98465805026075981</v>
      </c>
      <c r="I29" s="15">
        <v>0.87942040277404232</v>
      </c>
      <c r="J29" s="15">
        <v>0.99398829777621933</v>
      </c>
      <c r="K29" s="15">
        <v>0.87434731057526249</v>
      </c>
    </row>
    <row r="30" spans="1:11">
      <c r="A30" s="18">
        <v>89</v>
      </c>
      <c r="B30" s="15">
        <v>0.92894981828589585</v>
      </c>
      <c r="C30" s="15">
        <v>0.80353037366998126</v>
      </c>
      <c r="D30" s="15">
        <v>0.92542090630928886</v>
      </c>
      <c r="E30" s="15">
        <v>0.81232430895288399</v>
      </c>
      <c r="F30" s="15">
        <v>0.94659276610528253</v>
      </c>
      <c r="G30" s="15">
        <v>0.85411822401499249</v>
      </c>
      <c r="H30" s="15">
        <v>0.97125768002262725</v>
      </c>
      <c r="I30" s="15">
        <v>0.86944105754576551</v>
      </c>
      <c r="J30" s="15">
        <v>0.97795179403160404</v>
      </c>
      <c r="K30" s="15">
        <v>0.86506465205529126</v>
      </c>
    </row>
    <row r="31" spans="1:11">
      <c r="A31" s="18">
        <v>90</v>
      </c>
      <c r="B31" s="15">
        <v>0.90597752078640081</v>
      </c>
      <c r="C31" s="15">
        <v>0.78634526494455925</v>
      </c>
      <c r="D31" s="15">
        <v>0.90394017343386046</v>
      </c>
      <c r="E31" s="15">
        <v>0.79470467503533671</v>
      </c>
      <c r="F31" s="15">
        <v>0.92817194462256125</v>
      </c>
      <c r="G31" s="15">
        <v>0.84153435678497912</v>
      </c>
      <c r="H31" s="15">
        <v>0.95808346290929092</v>
      </c>
      <c r="I31" s="15">
        <v>0.85975589748345693</v>
      </c>
      <c r="J31" s="15">
        <v>0.9608341808139913</v>
      </c>
      <c r="K31" s="15">
        <v>0.85556070710988952</v>
      </c>
    </row>
    <row r="32" spans="1:11">
      <c r="A32" s="18">
        <v>91</v>
      </c>
      <c r="B32" s="15">
        <v>0.8831137526389814</v>
      </c>
      <c r="C32" s="15">
        <v>0.7685251072517737</v>
      </c>
      <c r="D32" s="15">
        <v>0.88242325932301757</v>
      </c>
      <c r="E32" s="15">
        <v>0.7766299110773075</v>
      </c>
      <c r="F32" s="15">
        <v>0.90900089793721095</v>
      </c>
      <c r="G32" s="15">
        <v>0.82711637568288987</v>
      </c>
      <c r="H32" s="15">
        <v>0.94522696833045627</v>
      </c>
      <c r="I32" s="15">
        <v>0.84949466465668866</v>
      </c>
      <c r="J32" s="15">
        <v>0.94274828168403568</v>
      </c>
      <c r="K32" s="15">
        <v>0.84509041404609009</v>
      </c>
    </row>
    <row r="33" spans="1:11">
      <c r="A33" s="18">
        <v>92</v>
      </c>
      <c r="B33" s="15">
        <v>0.86032123758476797</v>
      </c>
      <c r="C33" s="15">
        <v>0.74894160280146826</v>
      </c>
      <c r="D33" s="15">
        <v>0.86092251317565383</v>
      </c>
      <c r="E33" s="15">
        <v>0.75734083164395649</v>
      </c>
      <c r="F33" s="15">
        <v>0.8886851977855682</v>
      </c>
      <c r="G33" s="15">
        <v>0.81012338148037477</v>
      </c>
      <c r="H33" s="15">
        <v>0.9325345799296112</v>
      </c>
      <c r="I33" s="15">
        <v>0.8375065369166107</v>
      </c>
      <c r="J33" s="15">
        <v>0.92366271684419543</v>
      </c>
      <c r="K33" s="15">
        <v>0.8326403129100507</v>
      </c>
    </row>
    <row r="34" spans="1:11">
      <c r="A34" s="18">
        <v>93</v>
      </c>
      <c r="B34" s="15">
        <v>0.83747857905586887</v>
      </c>
      <c r="C34" s="15">
        <v>0.7263697637917913</v>
      </c>
      <c r="D34" s="15">
        <v>0.83949136341005881</v>
      </c>
      <c r="E34" s="15">
        <v>0.73578435063518355</v>
      </c>
      <c r="F34" s="15">
        <v>0.86686365498111417</v>
      </c>
      <c r="G34" s="15">
        <v>0.78963429421492548</v>
      </c>
      <c r="H34" s="15">
        <v>0.91976195418461593</v>
      </c>
      <c r="I34" s="15">
        <v>0.82251267749548074</v>
      </c>
      <c r="J34" s="15">
        <v>0.90342012264090987</v>
      </c>
      <c r="K34" s="15">
        <v>0.81709948364022011</v>
      </c>
    </row>
    <row r="35" spans="1:11">
      <c r="A35" s="18">
        <v>94</v>
      </c>
      <c r="B35" s="15">
        <v>0.81444171730631043</v>
      </c>
      <c r="C35" s="15">
        <v>0.69963897275233311</v>
      </c>
      <c r="D35" s="15">
        <v>0.81814850946226303</v>
      </c>
      <c r="E35" s="15">
        <v>0.71078525776016899</v>
      </c>
      <c r="F35" s="15">
        <v>0.84325992467524435</v>
      </c>
      <c r="G35" s="15">
        <v>0.76462371471814949</v>
      </c>
      <c r="H35" s="15">
        <v>0.90664205400237297</v>
      </c>
      <c r="I35" s="15">
        <v>0.80317284257754018</v>
      </c>
      <c r="J35" s="15">
        <v>0.88184279444986724</v>
      </c>
      <c r="K35" s="15">
        <v>0.79743295340470088</v>
      </c>
    </row>
    <row r="36" spans="1:11">
      <c r="A36" s="18">
        <v>95</v>
      </c>
      <c r="B36" s="15">
        <v>0.79106382813066867</v>
      </c>
      <c r="C36" s="15">
        <v>0.66776313544471111</v>
      </c>
      <c r="D36" s="15">
        <v>0.79688830612878836</v>
      </c>
      <c r="E36" s="15">
        <v>0.6811962360052034</v>
      </c>
      <c r="F36" s="15">
        <v>0.81766372769055773</v>
      </c>
      <c r="G36" s="15">
        <v>0.73413572174588571</v>
      </c>
      <c r="H36" s="15">
        <v>0.89292397062838691</v>
      </c>
      <c r="I36" s="15">
        <v>0.77823850892055868</v>
      </c>
      <c r="J36" s="15">
        <v>0.85876972635849025</v>
      </c>
      <c r="K36" s="15">
        <v>0.77273946804919302</v>
      </c>
    </row>
    <row r="37" spans="1:11">
      <c r="A37" s="18">
        <v>96</v>
      </c>
      <c r="B37" s="15">
        <v>0.7672262172200871</v>
      </c>
      <c r="C37" s="15">
        <v>0.63004757250764176</v>
      </c>
      <c r="D37" s="15">
        <v>0.7756866348680419</v>
      </c>
      <c r="E37" s="15">
        <v>0.64608443744898691</v>
      </c>
      <c r="F37" s="15">
        <v>0.78991862635088472</v>
      </c>
      <c r="G37" s="15">
        <v>0.69744090500185385</v>
      </c>
      <c r="H37" s="15">
        <v>0.87842440468415584</v>
      </c>
      <c r="I37" s="15">
        <v>0.74672013464067144</v>
      </c>
      <c r="J37" s="15">
        <v>0.83407655172942352</v>
      </c>
      <c r="K37" s="15">
        <v>0.74230882803288634</v>
      </c>
    </row>
    <row r="38" spans="1:11">
      <c r="A38" s="18">
        <v>97</v>
      </c>
      <c r="B38" s="15">
        <v>0.74286193739576489</v>
      </c>
      <c r="C38" s="15">
        <v>0.58610025433667723</v>
      </c>
      <c r="D38" s="15">
        <v>0.75451902265001092</v>
      </c>
      <c r="E38" s="15">
        <v>0.60485469400365977</v>
      </c>
      <c r="F38" s="15">
        <v>0.75994284515908184</v>
      </c>
      <c r="G38" s="15">
        <v>0.6540952645457051</v>
      </c>
      <c r="H38" s="15">
        <v>0.86304241718533647</v>
      </c>
      <c r="I38" s="15">
        <v>0.70799817306981039</v>
      </c>
      <c r="J38" s="15">
        <v>0.80770212663227792</v>
      </c>
      <c r="K38" s="15">
        <v>0.70567788004510257</v>
      </c>
    </row>
    <row r="39" spans="1:11">
      <c r="A39" s="18">
        <v>98</v>
      </c>
      <c r="B39" s="15">
        <v>0.71794856177519095</v>
      </c>
      <c r="C39" s="15">
        <v>0.53578241734403043</v>
      </c>
      <c r="D39" s="15">
        <v>0.73336858628545243</v>
      </c>
      <c r="E39" s="15">
        <v>0.55727462029395147</v>
      </c>
      <c r="F39" s="15">
        <v>0.72771115832775024</v>
      </c>
      <c r="G39" s="15">
        <v>0.60392707956765601</v>
      </c>
      <c r="H39" s="15">
        <v>0.84674148697172036</v>
      </c>
      <c r="I39" s="15">
        <v>0.66181755764580463</v>
      </c>
      <c r="J39" s="15">
        <v>0.77962747008040267</v>
      </c>
      <c r="K39" s="15">
        <v>0.66265560256098199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179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0.73196099501072109</v>
      </c>
      <c r="C6" s="15">
        <v>0.80098833562866989</v>
      </c>
      <c r="D6" s="15">
        <v>0.74378073207780915</v>
      </c>
      <c r="E6" s="15">
        <v>0.79417509438418177</v>
      </c>
      <c r="F6" s="15">
        <v>0.72247293611322527</v>
      </c>
      <c r="G6" s="15">
        <v>0.79333594306840438</v>
      </c>
      <c r="H6" s="15">
        <v>0.72773787647906385</v>
      </c>
      <c r="I6" s="15">
        <v>0.80706212785063536</v>
      </c>
      <c r="J6" s="15">
        <v>0.71924286739875332</v>
      </c>
      <c r="K6" s="15">
        <v>0.80572461480817104</v>
      </c>
    </row>
    <row r="7" spans="1:11">
      <c r="A7" s="18">
        <v>66</v>
      </c>
      <c r="B7" s="15">
        <v>0.76579406953270179</v>
      </c>
      <c r="C7" s="15">
        <v>0.82876539175960562</v>
      </c>
      <c r="D7" s="15">
        <v>0.77605535868614373</v>
      </c>
      <c r="E7" s="15">
        <v>0.82109181263597464</v>
      </c>
      <c r="F7" s="15">
        <v>0.76196237469455752</v>
      </c>
      <c r="G7" s="15">
        <v>0.82485744495889124</v>
      </c>
      <c r="H7" s="15">
        <v>0.76640878004170676</v>
      </c>
      <c r="I7" s="15">
        <v>0.83415855303027187</v>
      </c>
      <c r="J7" s="15">
        <v>0.76075251331016858</v>
      </c>
      <c r="K7" s="15">
        <v>0.83228841114569629</v>
      </c>
    </row>
    <row r="8" spans="1:11">
      <c r="A8" s="18">
        <v>67</v>
      </c>
      <c r="B8" s="15">
        <v>0.80131725820043509</v>
      </c>
      <c r="C8" s="15">
        <v>0.85584147119305731</v>
      </c>
      <c r="D8" s="15">
        <v>0.80973631316242034</v>
      </c>
      <c r="E8" s="15">
        <v>0.84785395195847868</v>
      </c>
      <c r="F8" s="15">
        <v>0.80104630784457576</v>
      </c>
      <c r="G8" s="15">
        <v>0.85483938810101556</v>
      </c>
      <c r="H8" s="15">
        <v>0.80440005709380402</v>
      </c>
      <c r="I8" s="15">
        <v>0.8606733406903232</v>
      </c>
      <c r="J8" s="15">
        <v>0.80123481462888269</v>
      </c>
      <c r="K8" s="15">
        <v>0.85856983013289345</v>
      </c>
    </row>
    <row r="9" spans="1:11">
      <c r="A9" s="18">
        <v>68</v>
      </c>
      <c r="B9" s="15">
        <v>0.83848916750970992</v>
      </c>
      <c r="C9" s="15">
        <v>0.88217982633397041</v>
      </c>
      <c r="D9" s="15">
        <v>0.84479742210046382</v>
      </c>
      <c r="E9" s="15">
        <v>0.87443348497284412</v>
      </c>
      <c r="F9" s="15">
        <v>0.83974500326502566</v>
      </c>
      <c r="G9" s="15">
        <v>0.88327545782567662</v>
      </c>
      <c r="H9" s="15">
        <v>0.84170269372928486</v>
      </c>
      <c r="I9" s="15">
        <v>0.88656291618486915</v>
      </c>
      <c r="J9" s="15">
        <v>0.8406548658862727</v>
      </c>
      <c r="K9" s="15">
        <v>0.88452289450931032</v>
      </c>
    </row>
    <row r="10" spans="1:11">
      <c r="A10" s="18">
        <v>69</v>
      </c>
      <c r="B10" s="15">
        <v>0.87715832859279907</v>
      </c>
      <c r="C10" s="15">
        <v>0.90769805394311831</v>
      </c>
      <c r="D10" s="15">
        <v>0.88115709498719708</v>
      </c>
      <c r="E10" s="15">
        <v>0.90072847943689249</v>
      </c>
      <c r="F10" s="15">
        <v>0.8780893900115222</v>
      </c>
      <c r="G10" s="15">
        <v>0.9101317118060448</v>
      </c>
      <c r="H10" s="15">
        <v>0.87834400119021072</v>
      </c>
      <c r="I10" s="15">
        <v>0.91173278428647986</v>
      </c>
      <c r="J10" s="15">
        <v>0.87897883486913142</v>
      </c>
      <c r="K10" s="15">
        <v>0.90998795106598473</v>
      </c>
    </row>
    <row r="11" spans="1:11">
      <c r="A11" s="18">
        <v>70</v>
      </c>
      <c r="B11" s="15">
        <v>0.9170150584352158</v>
      </c>
      <c r="C11" s="15">
        <v>0.93229457927166504</v>
      </c>
      <c r="D11" s="15">
        <v>0.91862290212721354</v>
      </c>
      <c r="E11" s="15">
        <v>0.92652213369825365</v>
      </c>
      <c r="F11" s="15">
        <v>0.91612211044979219</v>
      </c>
      <c r="G11" s="15">
        <v>0.93537778005017225</v>
      </c>
      <c r="H11" s="15">
        <v>0.91440804533296993</v>
      </c>
      <c r="I11" s="15">
        <v>0.93603280230822183</v>
      </c>
      <c r="J11" s="15">
        <v>0.91616426238685111</v>
      </c>
      <c r="K11" s="15">
        <v>0.93470071380805031</v>
      </c>
    </row>
    <row r="12" spans="1:11">
      <c r="A12" s="18">
        <v>71</v>
      </c>
      <c r="B12" s="15">
        <v>0.95757913681997942</v>
      </c>
      <c r="C12" s="15">
        <v>0.95584439644112884</v>
      </c>
      <c r="D12" s="15">
        <v>0.9568245522633736</v>
      </c>
      <c r="E12" s="15">
        <v>0.95147920988143342</v>
      </c>
      <c r="F12" s="15">
        <v>0.95385645449360512</v>
      </c>
      <c r="G12" s="15">
        <v>0.95896834670747821</v>
      </c>
      <c r="H12" s="15">
        <v>0.94997173423763492</v>
      </c>
      <c r="I12" s="15">
        <v>0.95927733604674625</v>
      </c>
      <c r="J12" s="15">
        <v>0.95217568671352204</v>
      </c>
      <c r="K12" s="15">
        <v>0.95831108150243727</v>
      </c>
    </row>
    <row r="13" spans="1:11">
      <c r="A13" s="18">
        <v>72</v>
      </c>
      <c r="B13" s="15">
        <v>0.99821670073123647</v>
      </c>
      <c r="C13" s="15">
        <v>0.97817553139578961</v>
      </c>
      <c r="D13" s="15">
        <v>0.9952088250423784</v>
      </c>
      <c r="E13" s="15">
        <v>0.97520444200431633</v>
      </c>
      <c r="F13" s="15">
        <v>0.99121185820646429</v>
      </c>
      <c r="G13" s="15">
        <v>0.98083363874071905</v>
      </c>
      <c r="H13" s="15">
        <v>0.98503281630837625</v>
      </c>
      <c r="I13" s="15">
        <v>0.98125384310429098</v>
      </c>
      <c r="J13" s="15">
        <v>0.98698635189479256</v>
      </c>
      <c r="K13" s="15">
        <v>0.98045609919242416</v>
      </c>
    </row>
    <row r="14" spans="1:11">
      <c r="A14" s="18">
        <v>73</v>
      </c>
      <c r="B14" s="15">
        <v>1.0381646081129692</v>
      </c>
      <c r="C14" s="15">
        <v>0.99908393482563584</v>
      </c>
      <c r="D14" s="15">
        <v>1.0331043765079826</v>
      </c>
      <c r="E14" s="15">
        <v>0.99729613749609014</v>
      </c>
      <c r="F14" s="15">
        <v>1.0279702920115787</v>
      </c>
      <c r="G14" s="15">
        <v>1.0008875476995593</v>
      </c>
      <c r="H14" s="15">
        <v>1.0194552562286892</v>
      </c>
      <c r="I14" s="15">
        <v>1.0017284170353387</v>
      </c>
      <c r="J14" s="15">
        <v>1.0205528368845431</v>
      </c>
      <c r="K14" s="15">
        <v>1.0008349429037466</v>
      </c>
    </row>
    <row r="15" spans="1:11">
      <c r="A15" s="18">
        <v>74</v>
      </c>
      <c r="B15" s="15">
        <v>1.0765820265379347</v>
      </c>
      <c r="C15" s="15">
        <v>1.0183129135934248</v>
      </c>
      <c r="D15" s="15">
        <v>1.0697985783905988</v>
      </c>
      <c r="E15" s="15">
        <v>1.0173942418270265</v>
      </c>
      <c r="F15" s="15">
        <v>1.0637414739365552</v>
      </c>
      <c r="G15" s="15">
        <v>1.0190386129078162</v>
      </c>
      <c r="H15" s="15">
        <v>1.0529618193391037</v>
      </c>
      <c r="I15" s="15">
        <v>1.0204680499516994</v>
      </c>
      <c r="J15" s="15">
        <v>1.0527805724131754</v>
      </c>
      <c r="K15" s="15">
        <v>1.0192600602532167</v>
      </c>
    </row>
    <row r="16" spans="1:11">
      <c r="A16" s="18">
        <v>75</v>
      </c>
      <c r="B16" s="15">
        <v>1.1126593270694709</v>
      </c>
      <c r="C16" s="15">
        <v>1.0355483673934569</v>
      </c>
      <c r="D16" s="15">
        <v>1.1045798135769871</v>
      </c>
      <c r="E16" s="15">
        <v>1.0351920837561133</v>
      </c>
      <c r="F16" s="15">
        <v>1.0979892731538132</v>
      </c>
      <c r="G16" s="15">
        <v>1.0352153981627596</v>
      </c>
      <c r="H16" s="15">
        <v>1.0851552029226805</v>
      </c>
      <c r="I16" s="15">
        <v>1.0372469256652297</v>
      </c>
      <c r="J16" s="15">
        <v>1.0834983089811683</v>
      </c>
      <c r="K16" s="15">
        <v>1.0356768995867291</v>
      </c>
    </row>
    <row r="17" spans="1:11">
      <c r="A17" s="18">
        <v>76</v>
      </c>
      <c r="B17" s="15">
        <v>1.1456598321430058</v>
      </c>
      <c r="C17" s="15">
        <v>1.05044982388103</v>
      </c>
      <c r="D17" s="15">
        <v>1.1367946432527929</v>
      </c>
      <c r="E17" s="15">
        <v>1.0504337346861157</v>
      </c>
      <c r="F17" s="15">
        <v>1.1300747280976033</v>
      </c>
      <c r="G17" s="15">
        <v>1.049335617673097</v>
      </c>
      <c r="H17" s="15">
        <v>1.1155815371931241</v>
      </c>
      <c r="I17" s="15">
        <v>1.0518990834115698</v>
      </c>
      <c r="J17" s="15">
        <v>1.1124700451142071</v>
      </c>
      <c r="K17" s="15">
        <v>1.0501079167686778</v>
      </c>
    </row>
    <row r="18" spans="1:11">
      <c r="A18" s="18">
        <v>77</v>
      </c>
      <c r="B18" s="15">
        <v>1.1749839480093163</v>
      </c>
      <c r="C18" s="15">
        <v>1.0626813611258361</v>
      </c>
      <c r="D18" s="15">
        <v>1.1658648159867286</v>
      </c>
      <c r="E18" s="15">
        <v>1.0629177082615404</v>
      </c>
      <c r="F18" s="15">
        <v>1.1593866301032743</v>
      </c>
      <c r="G18" s="15">
        <v>1.0612933400114406</v>
      </c>
      <c r="H18" s="15">
        <v>1.1437670553732933</v>
      </c>
      <c r="I18" s="15">
        <v>1.0643159551618477</v>
      </c>
      <c r="J18" s="15">
        <v>1.1394198733819587</v>
      </c>
      <c r="K18" s="15">
        <v>1.062617172289636</v>
      </c>
    </row>
    <row r="19" spans="1:11">
      <c r="A19" s="18">
        <v>78</v>
      </c>
      <c r="B19" s="15">
        <v>1.2002294161196994</v>
      </c>
      <c r="C19" s="15">
        <v>1.0719989222438717</v>
      </c>
      <c r="D19" s="15">
        <v>1.1913658881781557</v>
      </c>
      <c r="E19" s="15">
        <v>1.0725115954597673</v>
      </c>
      <c r="F19" s="15">
        <v>1.185434692923939</v>
      </c>
      <c r="G19" s="15">
        <v>1.0709909509079532</v>
      </c>
      <c r="H19" s="15">
        <v>1.1692903295978081</v>
      </c>
      <c r="I19" s="15">
        <v>1.0744323220458394</v>
      </c>
      <c r="J19" s="15">
        <v>1.1640427234623114</v>
      </c>
      <c r="K19" s="15">
        <v>1.0732661797288319</v>
      </c>
    </row>
    <row r="20" spans="1:11">
      <c r="A20" s="18">
        <v>79</v>
      </c>
      <c r="B20" s="15">
        <v>1.22123471065738</v>
      </c>
      <c r="C20" s="15">
        <v>1.0782993996858241</v>
      </c>
      <c r="D20" s="15">
        <v>1.2130660416083674</v>
      </c>
      <c r="E20" s="15">
        <v>1.0792018518015454</v>
      </c>
      <c r="F20" s="15">
        <v>1.2078921146869457</v>
      </c>
      <c r="G20" s="15">
        <v>1.0783481734514366</v>
      </c>
      <c r="H20" s="15">
        <v>1.1918463904372565</v>
      </c>
      <c r="I20" s="15">
        <v>1.0821969372028559</v>
      </c>
      <c r="J20" s="15">
        <v>1.1860597437662108</v>
      </c>
      <c r="K20" s="15">
        <v>1.0820727921421629</v>
      </c>
    </row>
    <row r="21" spans="1:11">
      <c r="A21" s="18">
        <v>80</v>
      </c>
      <c r="B21" s="15">
        <v>1.2380542241626202</v>
      </c>
      <c r="C21" s="15">
        <v>1.0816272319595273</v>
      </c>
      <c r="D21" s="15">
        <v>1.2309198008849795</v>
      </c>
      <c r="E21" s="15">
        <v>1.0830929111633989</v>
      </c>
      <c r="F21" s="15">
        <v>1.2265901437093261</v>
      </c>
      <c r="G21" s="15">
        <v>1.0833418202783738</v>
      </c>
      <c r="H21" s="15">
        <v>1.2112410591954978</v>
      </c>
      <c r="I21" s="15">
        <v>1.0875385945241722</v>
      </c>
      <c r="J21" s="15">
        <v>1.2052630672261915</v>
      </c>
      <c r="K21" s="15">
        <v>1.0889636942079823</v>
      </c>
    </row>
    <row r="22" spans="1:11">
      <c r="A22" s="18">
        <v>81</v>
      </c>
      <c r="B22" s="15">
        <v>1.2508508252948636</v>
      </c>
      <c r="C22" s="15">
        <v>1.0821161757608224</v>
      </c>
      <c r="D22" s="15">
        <v>1.2449892391066757</v>
      </c>
      <c r="E22" s="15">
        <v>1.0843465245419557</v>
      </c>
      <c r="F22" s="15">
        <v>1.2414806460660457</v>
      </c>
      <c r="G22" s="15">
        <v>1.0859902683182059</v>
      </c>
      <c r="H22" s="15">
        <v>1.2273713364688239</v>
      </c>
      <c r="I22" s="15">
        <v>1.0903942442353987</v>
      </c>
      <c r="J22" s="15">
        <v>1.2215385466121389</v>
      </c>
      <c r="K22" s="15">
        <v>1.093762289000356</v>
      </c>
    </row>
    <row r="23" spans="1:11">
      <c r="A23" s="18">
        <v>82</v>
      </c>
      <c r="B23" s="15">
        <v>1.2598524235136235</v>
      </c>
      <c r="C23" s="15">
        <v>1.0799468230381053</v>
      </c>
      <c r="D23" s="15">
        <v>1.25539342305234</v>
      </c>
      <c r="E23" s="15">
        <v>1.0831302057001111</v>
      </c>
      <c r="F23" s="15">
        <v>1.2525741974059845</v>
      </c>
      <c r="G23" s="15">
        <v>1.0863102525193757</v>
      </c>
      <c r="H23" s="15">
        <v>1.2401839955471656</v>
      </c>
      <c r="I23" s="15">
        <v>1.0907243371863797</v>
      </c>
      <c r="J23" s="15">
        <v>1.2348486803680279</v>
      </c>
      <c r="K23" s="15">
        <v>1.096247759300284</v>
      </c>
    </row>
    <row r="24" spans="1:11">
      <c r="A24" s="18">
        <v>83</v>
      </c>
      <c r="B24" s="15">
        <v>1.2653242473463076</v>
      </c>
      <c r="C24" s="15">
        <v>1.0753279113495806</v>
      </c>
      <c r="D24" s="15">
        <v>1.262309506192365</v>
      </c>
      <c r="E24" s="15">
        <v>1.0796187442083101</v>
      </c>
      <c r="F24" s="15">
        <v>1.25993407171447</v>
      </c>
      <c r="G24" s="15">
        <v>1.0843232923903314</v>
      </c>
      <c r="H24" s="15">
        <v>1.2496471340621906</v>
      </c>
      <c r="I24" s="15">
        <v>1.0885345769570207</v>
      </c>
      <c r="J24" s="15">
        <v>1.2451979647185669</v>
      </c>
      <c r="K24" s="15">
        <v>1.0962186815565971</v>
      </c>
    </row>
    <row r="25" spans="1:11">
      <c r="A25" s="18">
        <v>84</v>
      </c>
      <c r="B25" s="15">
        <v>1.267535355928898</v>
      </c>
      <c r="C25" s="15">
        <v>1.0684900260709655</v>
      </c>
      <c r="D25" s="15">
        <v>1.2659550516992435</v>
      </c>
      <c r="E25" s="15">
        <v>1.0740195093923874</v>
      </c>
      <c r="F25" s="15">
        <v>1.2636725165787317</v>
      </c>
      <c r="G25" s="15">
        <v>1.0800922295399107</v>
      </c>
      <c r="H25" s="15">
        <v>1.2557582664615836</v>
      </c>
      <c r="I25" s="15">
        <v>1.0839132588091387</v>
      </c>
      <c r="J25" s="15">
        <v>1.2525932396199742</v>
      </c>
      <c r="K25" s="15">
        <v>1.0935403290227199</v>
      </c>
    </row>
    <row r="26" spans="1:11">
      <c r="A26" s="18">
        <v>85</v>
      </c>
      <c r="B26" s="15">
        <v>1.2667248135216738</v>
      </c>
      <c r="C26" s="15">
        <v>1.0596509160298249</v>
      </c>
      <c r="D26" s="15">
        <v>1.266557747553209</v>
      </c>
      <c r="E26" s="15">
        <v>1.0665474324474404</v>
      </c>
      <c r="F26" s="15">
        <v>1.2639520373151911</v>
      </c>
      <c r="G26" s="15">
        <v>1.0737250948023314</v>
      </c>
      <c r="H26" s="15">
        <v>1.2585594629075687</v>
      </c>
      <c r="I26" s="15">
        <v>1.077024479355456</v>
      </c>
      <c r="J26" s="15">
        <v>1.2570384229585705</v>
      </c>
      <c r="K26" s="15">
        <v>1.0881687391102344</v>
      </c>
    </row>
    <row r="27" spans="1:11">
      <c r="A27" s="18">
        <v>86</v>
      </c>
      <c r="B27" s="15">
        <v>1.2630960041406862</v>
      </c>
      <c r="C27" s="15">
        <v>1.0489792373990825</v>
      </c>
      <c r="D27" s="15">
        <v>1.2643204213158401</v>
      </c>
      <c r="E27" s="15">
        <v>1.0573501907590674</v>
      </c>
      <c r="F27" s="15">
        <v>1.2609679850853295</v>
      </c>
      <c r="G27" s="15">
        <v>1.0653477073865185</v>
      </c>
      <c r="H27" s="15">
        <v>1.2581281926429302</v>
      </c>
      <c r="I27" s="15">
        <v>1.0680848584758849</v>
      </c>
      <c r="J27" s="15">
        <v>1.2585339027822791</v>
      </c>
      <c r="K27" s="15">
        <v>1.0801468704993185</v>
      </c>
    </row>
    <row r="28" spans="1:11">
      <c r="A28" s="18">
        <v>87</v>
      </c>
      <c r="B28" s="15">
        <v>1.256814657775996</v>
      </c>
      <c r="C28" s="15">
        <v>1.0365697784361418</v>
      </c>
      <c r="D28" s="15">
        <v>1.2594036144748881</v>
      </c>
      <c r="E28" s="15">
        <v>1.0464716508045329</v>
      </c>
      <c r="F28" s="15">
        <v>1.2549166267805472</v>
      </c>
      <c r="G28" s="15">
        <v>1.0550561152791893</v>
      </c>
      <c r="H28" s="15">
        <v>1.2545511500816202</v>
      </c>
      <c r="I28" s="15">
        <v>1.0572792516291141</v>
      </c>
      <c r="J28" s="15">
        <v>1.2570718557710863</v>
      </c>
      <c r="K28" s="15">
        <v>1.0695693680043099</v>
      </c>
    </row>
    <row r="29" spans="1:11">
      <c r="A29" s="18">
        <v>88</v>
      </c>
      <c r="B29" s="15">
        <v>1.2479926336192433</v>
      </c>
      <c r="C29" s="15">
        <v>1.0224237188088252</v>
      </c>
      <c r="D29" s="15">
        <v>1.2519187548780741</v>
      </c>
      <c r="E29" s="15">
        <v>1.0338449401864322</v>
      </c>
      <c r="F29" s="15">
        <v>1.2459712990115241</v>
      </c>
      <c r="G29" s="15">
        <v>1.0428874851770373</v>
      </c>
      <c r="H29" s="15">
        <v>1.2478853742513016</v>
      </c>
      <c r="I29" s="15">
        <v>1.0446966788563663</v>
      </c>
      <c r="J29" s="15">
        <v>1.2526351203939943</v>
      </c>
      <c r="K29" s="15">
        <v>1.0565255248752101</v>
      </c>
    </row>
    <row r="30" spans="1:11">
      <c r="A30" s="18">
        <v>89</v>
      </c>
      <c r="B30" s="15">
        <v>1.2366883560219217</v>
      </c>
      <c r="C30" s="15">
        <v>1.0064268591871521</v>
      </c>
      <c r="D30" s="15">
        <v>1.2419203781482933</v>
      </c>
      <c r="E30" s="15">
        <v>1.0192983544047898</v>
      </c>
      <c r="F30" s="15">
        <v>1.2342798560702712</v>
      </c>
      <c r="G30" s="15">
        <v>1.0288013855174194</v>
      </c>
      <c r="H30" s="15">
        <v>1.2381625548868354</v>
      </c>
      <c r="I30" s="15">
        <v>1.0303326575582377</v>
      </c>
      <c r="J30" s="15">
        <v>1.2451951508728305</v>
      </c>
      <c r="K30" s="15">
        <v>1.0410504779393155</v>
      </c>
    </row>
    <row r="31" spans="1:11">
      <c r="A31" s="18">
        <v>90</v>
      </c>
      <c r="B31" s="15">
        <v>1.2229060239761618</v>
      </c>
      <c r="C31" s="15">
        <v>0.98836462721984342</v>
      </c>
      <c r="D31" s="15">
        <v>1.229411528295951</v>
      </c>
      <c r="E31" s="15">
        <v>1.0025564332998835</v>
      </c>
      <c r="F31" s="15">
        <v>1.2199519867460822</v>
      </c>
      <c r="G31" s="15">
        <v>1.0126646805473785</v>
      </c>
      <c r="H31" s="15">
        <v>1.225401515425893</v>
      </c>
      <c r="I31" s="15">
        <v>1.0140915599441973</v>
      </c>
      <c r="J31" s="15">
        <v>1.2347158457323779</v>
      </c>
      <c r="K31" s="15">
        <v>1.0230992766578619</v>
      </c>
    </row>
    <row r="32" spans="1:11">
      <c r="A32" s="18">
        <v>91</v>
      </c>
      <c r="B32" s="15">
        <v>1.2065964220075094</v>
      </c>
      <c r="C32" s="15">
        <v>0.96793775376810753</v>
      </c>
      <c r="D32" s="15">
        <v>1.2143485175529054</v>
      </c>
      <c r="E32" s="15">
        <v>0.98325377257717972</v>
      </c>
      <c r="F32" s="15">
        <v>1.2030561103770827</v>
      </c>
      <c r="G32" s="15">
        <v>0.99424969967925048</v>
      </c>
      <c r="H32" s="15">
        <v>1.209590364998216</v>
      </c>
      <c r="I32" s="15">
        <v>0.99578811412477175</v>
      </c>
      <c r="J32" s="15">
        <v>1.2211472377271695</v>
      </c>
      <c r="K32" s="15">
        <v>1.0025473848096218</v>
      </c>
    </row>
    <row r="33" spans="1:11">
      <c r="A33" s="18">
        <v>92</v>
      </c>
      <c r="B33" s="15">
        <v>1.187676169461501</v>
      </c>
      <c r="C33" s="15">
        <v>0.94478842624584214</v>
      </c>
      <c r="D33" s="15">
        <v>1.196648298394402</v>
      </c>
      <c r="E33" s="15">
        <v>0.96095917929253716</v>
      </c>
      <c r="F33" s="15">
        <v>1.1836294831869698</v>
      </c>
      <c r="G33" s="15">
        <v>0.97325053237003623</v>
      </c>
      <c r="H33" s="15">
        <v>1.1906914171726197</v>
      </c>
      <c r="I33" s="15">
        <v>0.97516232416702364</v>
      </c>
      <c r="J33" s="15">
        <v>1.2044192481350595</v>
      </c>
      <c r="K33" s="15">
        <v>0.97920433695641007</v>
      </c>
    </row>
    <row r="34" spans="1:11">
      <c r="A34" s="18">
        <v>93</v>
      </c>
      <c r="B34" s="15">
        <v>1.1660505178694218</v>
      </c>
      <c r="C34" s="15">
        <v>0.91855109079119357</v>
      </c>
      <c r="D34" s="15">
        <v>1.1762060073229559</v>
      </c>
      <c r="E34" s="15">
        <v>0.93522306034704483</v>
      </c>
      <c r="F34" s="15">
        <v>1.1616768478147246</v>
      </c>
      <c r="G34" s="15">
        <v>0.9493181283205947</v>
      </c>
      <c r="H34" s="15">
        <v>1.168650148273662</v>
      </c>
      <c r="I34" s="15">
        <v>0.95191368210607841</v>
      </c>
      <c r="J34" s="15">
        <v>1.1844523621738716</v>
      </c>
      <c r="K34" s="15">
        <v>0.95283988830855526</v>
      </c>
    </row>
    <row r="35" spans="1:11">
      <c r="A35" s="18">
        <v>94</v>
      </c>
      <c r="B35" s="15">
        <v>1.1416330893497257</v>
      </c>
      <c r="C35" s="15">
        <v>0.88888453905317577</v>
      </c>
      <c r="D35" s="15">
        <v>1.1529119180404235</v>
      </c>
      <c r="E35" s="15">
        <v>0.90563969065310568</v>
      </c>
      <c r="F35" s="15">
        <v>1.1371761275839229</v>
      </c>
      <c r="G35" s="15">
        <v>0.92210886304135598</v>
      </c>
      <c r="H35" s="15">
        <v>1.1434050195834693</v>
      </c>
      <c r="I35" s="15">
        <v>0.92573554576581385</v>
      </c>
      <c r="J35" s="15">
        <v>1.1611706407959137</v>
      </c>
      <c r="K35" s="15">
        <v>0.92321658816584085</v>
      </c>
    </row>
    <row r="36" spans="1:11">
      <c r="A36" s="18">
        <v>95</v>
      </c>
      <c r="B36" s="15">
        <v>1.1143592677172884</v>
      </c>
      <c r="C36" s="15">
        <v>0.85550360478976617</v>
      </c>
      <c r="D36" s="15">
        <v>1.1266709316242987</v>
      </c>
      <c r="E36" s="15">
        <v>0.87188071489240493</v>
      </c>
      <c r="F36" s="15">
        <v>1.1100953312831734</v>
      </c>
      <c r="G36" s="15">
        <v>0.89132675786249149</v>
      </c>
      <c r="H36" s="15">
        <v>1.1148964367294034</v>
      </c>
      <c r="I36" s="15">
        <v>0.89635680313885202</v>
      </c>
      <c r="J36" s="15">
        <v>1.1345101098481332</v>
      </c>
      <c r="K36" s="15">
        <v>0.8901174784773811</v>
      </c>
    </row>
    <row r="37" spans="1:11">
      <c r="A37" s="18">
        <v>96</v>
      </c>
      <c r="B37" s="15">
        <v>1.0841861789968028</v>
      </c>
      <c r="C37" s="15">
        <v>0.81820095437821638</v>
      </c>
      <c r="D37" s="15">
        <v>1.0974129549476619</v>
      </c>
      <c r="E37" s="15">
        <v>0.83371806214397204</v>
      </c>
      <c r="F37" s="15">
        <v>1.080407673854326</v>
      </c>
      <c r="G37" s="15">
        <v>0.8567499325453044</v>
      </c>
      <c r="H37" s="15">
        <v>1.0830776464346468</v>
      </c>
      <c r="I37" s="15">
        <v>0.86357544230448169</v>
      </c>
      <c r="J37" s="15">
        <v>1.1044219721320434</v>
      </c>
      <c r="K37" s="15">
        <v>0.85337415522134885</v>
      </c>
    </row>
    <row r="38" spans="1:11">
      <c r="A38" s="18">
        <v>97</v>
      </c>
      <c r="B38" s="15">
        <v>1.0510907682584416</v>
      </c>
      <c r="C38" s="15">
        <v>0.77685338751995336</v>
      </c>
      <c r="D38" s="15">
        <v>1.0650989036725522</v>
      </c>
      <c r="E38" s="15">
        <v>0.79102210533825701</v>
      </c>
      <c r="F38" s="15">
        <v>1.0480974412256305</v>
      </c>
      <c r="G38" s="15">
        <v>0.81824856513714894</v>
      </c>
      <c r="H38" s="15">
        <v>1.0479212340459674</v>
      </c>
      <c r="I38" s="15">
        <v>0.82726773327745828</v>
      </c>
      <c r="J38" s="15">
        <v>1.0708768049481414</v>
      </c>
      <c r="K38" s="15">
        <v>0.81288116196469151</v>
      </c>
    </row>
    <row r="39" spans="1:11">
      <c r="A39" s="18">
        <v>98</v>
      </c>
      <c r="B39" s="15">
        <v>1.0150648267788678</v>
      </c>
      <c r="C39" s="15">
        <v>0.73141343298309336</v>
      </c>
      <c r="D39" s="15">
        <v>1.0297139753055951</v>
      </c>
      <c r="E39" s="15">
        <v>0.74374459675890037</v>
      </c>
      <c r="F39" s="15">
        <v>1.013159730175418</v>
      </c>
      <c r="G39" s="15">
        <v>0.77577359462698514</v>
      </c>
      <c r="H39" s="15">
        <v>1.0094176096162719</v>
      </c>
      <c r="I39" s="15">
        <v>0.78738432053807328</v>
      </c>
      <c r="J39" s="15">
        <v>1.033863970165978</v>
      </c>
      <c r="K39" s="15">
        <v>0.76859761240848612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123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0.77474205777564453</v>
      </c>
      <c r="C6" s="15">
        <v>0.83089371660040645</v>
      </c>
      <c r="D6" s="15">
        <v>0.78622972907235467</v>
      </c>
      <c r="E6" s="15">
        <v>0.82029935048894964</v>
      </c>
      <c r="F6" s="15">
        <v>0.76701830494367229</v>
      </c>
      <c r="G6" s="15">
        <v>0.82271176605418095</v>
      </c>
      <c r="H6" s="15">
        <v>0.77450382783206373</v>
      </c>
      <c r="I6" s="15">
        <v>0.8368647666172625</v>
      </c>
      <c r="J6" s="15">
        <v>0.76344486467073513</v>
      </c>
      <c r="K6" s="15">
        <v>0.83587173429787909</v>
      </c>
    </row>
    <row r="7" spans="1:11">
      <c r="A7" s="18">
        <v>66</v>
      </c>
      <c r="B7" s="15">
        <v>0.80399284147161998</v>
      </c>
      <c r="C7" s="15">
        <v>0.85416623272911063</v>
      </c>
      <c r="D7" s="15">
        <v>0.81382047185014716</v>
      </c>
      <c r="E7" s="15">
        <v>0.84409614606568006</v>
      </c>
      <c r="F7" s="15">
        <v>0.80150027398344914</v>
      </c>
      <c r="G7" s="15">
        <v>0.84937120806714705</v>
      </c>
      <c r="H7" s="15">
        <v>0.80747341279970719</v>
      </c>
      <c r="I7" s="15">
        <v>0.85857043112960851</v>
      </c>
      <c r="J7" s="15">
        <v>0.79971113481745104</v>
      </c>
      <c r="K7" s="15">
        <v>0.85788017792719251</v>
      </c>
    </row>
    <row r="8" spans="1:11">
      <c r="A8" s="18">
        <v>67</v>
      </c>
      <c r="B8" s="15">
        <v>0.83444959521558204</v>
      </c>
      <c r="C8" s="15">
        <v>0.87673303053277729</v>
      </c>
      <c r="D8" s="15">
        <v>0.84245989391609377</v>
      </c>
      <c r="E8" s="15">
        <v>0.86744460828840431</v>
      </c>
      <c r="F8" s="15">
        <v>0.83533421197833313</v>
      </c>
      <c r="G8" s="15">
        <v>0.8746282179725926</v>
      </c>
      <c r="H8" s="15">
        <v>0.83973962061999197</v>
      </c>
      <c r="I8" s="15">
        <v>0.87994524573647825</v>
      </c>
      <c r="J8" s="15">
        <v>0.83488748213213526</v>
      </c>
      <c r="K8" s="15">
        <v>0.87951678824935542</v>
      </c>
    </row>
    <row r="9" spans="1:11">
      <c r="A9" s="18">
        <v>68</v>
      </c>
      <c r="B9" s="15">
        <v>0.86608388262315428</v>
      </c>
      <c r="C9" s="15">
        <v>0.89857083359012613</v>
      </c>
      <c r="D9" s="15">
        <v>0.87213406641914781</v>
      </c>
      <c r="E9" s="15">
        <v>0.89033331074463073</v>
      </c>
      <c r="F9" s="15">
        <v>0.8685451308928519</v>
      </c>
      <c r="G9" s="15">
        <v>0.89847373610888903</v>
      </c>
      <c r="H9" s="15">
        <v>0.87129474310944999</v>
      </c>
      <c r="I9" s="15">
        <v>0.90095178562647482</v>
      </c>
      <c r="J9" s="15">
        <v>0.86894529016852384</v>
      </c>
      <c r="K9" s="15">
        <v>0.90075619480989944</v>
      </c>
    </row>
    <row r="10" spans="1:11">
      <c r="A10" s="18">
        <v>69</v>
      </c>
      <c r="B10" s="15">
        <v>0.89879708196325114</v>
      </c>
      <c r="C10" s="15">
        <v>0.91963439749721143</v>
      </c>
      <c r="D10" s="15">
        <v>0.90279191289222727</v>
      </c>
      <c r="E10" s="15">
        <v>0.91271376966238782</v>
      </c>
      <c r="F10" s="15">
        <v>0.90118133922465316</v>
      </c>
      <c r="G10" s="15">
        <v>0.92087777680359018</v>
      </c>
      <c r="H10" s="15">
        <v>0.90216921395709682</v>
      </c>
      <c r="I10" s="15">
        <v>0.92149782346942932</v>
      </c>
      <c r="J10" s="15">
        <v>0.90185754651617434</v>
      </c>
      <c r="K10" s="15">
        <v>0.92150200356117462</v>
      </c>
    </row>
    <row r="11" spans="1:11">
      <c r="A11" s="18">
        <v>70</v>
      </c>
      <c r="B11" s="15">
        <v>0.93238070658357275</v>
      </c>
      <c r="C11" s="15">
        <v>0.93987870144047669</v>
      </c>
      <c r="D11" s="15">
        <v>0.93429915230552296</v>
      </c>
      <c r="E11" s="15">
        <v>0.93446303427086419</v>
      </c>
      <c r="F11" s="15">
        <v>0.93331905480544586</v>
      </c>
      <c r="G11" s="15">
        <v>0.9418269640174024</v>
      </c>
      <c r="H11" s="15">
        <v>0.93245839344418047</v>
      </c>
      <c r="I11" s="15">
        <v>0.94143570231173956</v>
      </c>
      <c r="J11" s="15">
        <v>0.9335907370286578</v>
      </c>
      <c r="K11" s="15">
        <v>0.9415824539687816</v>
      </c>
    </row>
    <row r="12" spans="1:11">
      <c r="A12" s="18">
        <v>71</v>
      </c>
      <c r="B12" s="15">
        <v>0.96649986242993158</v>
      </c>
      <c r="C12" s="15">
        <v>0.9592444491000095</v>
      </c>
      <c r="D12" s="15">
        <v>0.96637625391978088</v>
      </c>
      <c r="E12" s="15">
        <v>0.95536783852566309</v>
      </c>
      <c r="F12" s="15">
        <v>0.96502920874108922</v>
      </c>
      <c r="G12" s="15">
        <v>0.9613101261418614</v>
      </c>
      <c r="H12" s="15">
        <v>0.962261715613279</v>
      </c>
      <c r="I12" s="15">
        <v>0.96059011054504462</v>
      </c>
      <c r="J12" s="15">
        <v>0.96412076320051832</v>
      </c>
      <c r="K12" s="15">
        <v>0.96075215522196789</v>
      </c>
    </row>
    <row r="13" spans="1:11">
      <c r="A13" s="18">
        <v>72</v>
      </c>
      <c r="B13" s="15">
        <v>1.0006815765593882</v>
      </c>
      <c r="C13" s="15">
        <v>0.97762924132346218</v>
      </c>
      <c r="D13" s="15">
        <v>0.998595115507805</v>
      </c>
      <c r="E13" s="15">
        <v>0.9751626210420905</v>
      </c>
      <c r="F13" s="15">
        <v>0.99631505343903215</v>
      </c>
      <c r="G13" s="15">
        <v>0.97930992448166443</v>
      </c>
      <c r="H13" s="15">
        <v>0.99161146957369961</v>
      </c>
      <c r="I13" s="15">
        <v>0.97876762048335209</v>
      </c>
      <c r="J13" s="15">
        <v>0.99344089591298201</v>
      </c>
      <c r="K13" s="15">
        <v>0.97874887478930905</v>
      </c>
    </row>
    <row r="14" spans="1:11">
      <c r="A14" s="18">
        <v>73</v>
      </c>
      <c r="B14" s="15">
        <v>1.0343195398580767</v>
      </c>
      <c r="C14" s="15">
        <v>0.99489673882789731</v>
      </c>
      <c r="D14" s="15">
        <v>1.0304227781019395</v>
      </c>
      <c r="E14" s="15">
        <v>0.99356616921056107</v>
      </c>
      <c r="F14" s="15">
        <v>1.0270648025629705</v>
      </c>
      <c r="G14" s="15">
        <v>0.99580199468047381</v>
      </c>
      <c r="H14" s="15">
        <v>1.020421426538046</v>
      </c>
      <c r="I14" s="15">
        <v>0.99576426669839324</v>
      </c>
      <c r="J14" s="15">
        <v>1.0215435236629804</v>
      </c>
      <c r="K14" s="15">
        <v>0.99535555644102613</v>
      </c>
    </row>
    <row r="15" spans="1:11">
      <c r="A15" s="18">
        <v>74</v>
      </c>
      <c r="B15" s="15">
        <v>1.0667140730959104</v>
      </c>
      <c r="C15" s="15">
        <v>1.0108588081520915</v>
      </c>
      <c r="D15" s="15">
        <v>1.0612813821218743</v>
      </c>
      <c r="E15" s="15">
        <v>1.0103207512554362</v>
      </c>
      <c r="F15" s="15">
        <v>1.057011177479277</v>
      </c>
      <c r="G15" s="15">
        <v>1.0107529278672303</v>
      </c>
      <c r="H15" s="15">
        <v>1.0484794825348329</v>
      </c>
      <c r="I15" s="15">
        <v>1.011382134176765</v>
      </c>
      <c r="J15" s="15">
        <v>1.048389838831463</v>
      </c>
      <c r="K15" s="15">
        <v>1.0104426384667864</v>
      </c>
    </row>
    <row r="16" spans="1:11">
      <c r="A16" s="18">
        <v>75</v>
      </c>
      <c r="B16" s="15">
        <v>1.0971743200289725</v>
      </c>
      <c r="C16" s="15">
        <v>1.0252649302137846</v>
      </c>
      <c r="D16" s="15">
        <v>1.0905841405204442</v>
      </c>
      <c r="E16" s="15">
        <v>1.0252032915906779</v>
      </c>
      <c r="F16" s="15">
        <v>1.085741514300713</v>
      </c>
      <c r="G16" s="15">
        <v>1.0241377724911578</v>
      </c>
      <c r="H16" s="15">
        <v>1.0754593071820597</v>
      </c>
      <c r="I16" s="15">
        <v>1.0254305889004256</v>
      </c>
      <c r="J16" s="15">
        <v>1.0738843890818424</v>
      </c>
      <c r="K16" s="15">
        <v>1.0239862870457324</v>
      </c>
    </row>
    <row r="17" spans="1:11">
      <c r="A17" s="18">
        <v>76</v>
      </c>
      <c r="B17" s="15">
        <v>1.1250672334462672</v>
      </c>
      <c r="C17" s="15">
        <v>1.0378308843138004</v>
      </c>
      <c r="D17" s="15">
        <v>1.1177859299961328</v>
      </c>
      <c r="E17" s="15">
        <v>1.0380228005151839</v>
      </c>
      <c r="F17" s="15">
        <v>1.1127321498228924</v>
      </c>
      <c r="G17" s="15">
        <v>1.0359136083393616</v>
      </c>
      <c r="H17" s="15">
        <v>1.1009784254435619</v>
      </c>
      <c r="I17" s="15">
        <v>1.0377737184783542</v>
      </c>
      <c r="J17" s="15">
        <v>1.0978825086051474</v>
      </c>
      <c r="K17" s="15">
        <v>1.0360184864123296</v>
      </c>
    </row>
    <row r="18" spans="1:11">
      <c r="A18" s="18">
        <v>77</v>
      </c>
      <c r="B18" s="15">
        <v>1.1498784552049348</v>
      </c>
      <c r="C18" s="15">
        <v>1.0482680441656562</v>
      </c>
      <c r="D18" s="15">
        <v>1.1423990914481594</v>
      </c>
      <c r="E18" s="15">
        <v>1.048625741813634</v>
      </c>
      <c r="F18" s="15">
        <v>1.1374667306628599</v>
      </c>
      <c r="G18" s="15">
        <v>1.0460077594616251</v>
      </c>
      <c r="H18" s="15">
        <v>1.1246359151313035</v>
      </c>
      <c r="I18" s="15">
        <v>1.0483258116487371</v>
      </c>
      <c r="J18" s="15">
        <v>1.1202034456013188</v>
      </c>
      <c r="K18" s="15">
        <v>1.0466008498860577</v>
      </c>
    </row>
    <row r="19" spans="1:11">
      <c r="A19" s="18">
        <v>78</v>
      </c>
      <c r="B19" s="15">
        <v>1.171262797806776</v>
      </c>
      <c r="C19" s="15">
        <v>1.0563640092062874</v>
      </c>
      <c r="D19" s="15">
        <v>1.1640636421916011</v>
      </c>
      <c r="E19" s="15">
        <v>1.0569103571524234</v>
      </c>
      <c r="F19" s="15">
        <v>1.159525136903923</v>
      </c>
      <c r="G19" s="15">
        <v>1.0543478983253673</v>
      </c>
      <c r="H19" s="15">
        <v>1.1460797447338325</v>
      </c>
      <c r="I19" s="15">
        <v>1.057038492222014</v>
      </c>
      <c r="J19" s="15">
        <v>1.1406366646498369</v>
      </c>
      <c r="K19" s="15">
        <v>1.0557883014468548</v>
      </c>
    </row>
    <row r="20" spans="1:11">
      <c r="A20" s="18">
        <v>79</v>
      </c>
      <c r="B20" s="15">
        <v>1.1890846344594532</v>
      </c>
      <c r="C20" s="15">
        <v>1.0620285266616385</v>
      </c>
      <c r="D20" s="15">
        <v>1.1825834445357262</v>
      </c>
      <c r="E20" s="15">
        <v>1.0628745010485676</v>
      </c>
      <c r="F20" s="15">
        <v>1.1786230680901217</v>
      </c>
      <c r="G20" s="15">
        <v>1.0608727151128332</v>
      </c>
      <c r="H20" s="15">
        <v>1.1650650206305513</v>
      </c>
      <c r="I20" s="15">
        <v>1.0638740624801841</v>
      </c>
      <c r="J20" s="15">
        <v>1.158984726256044</v>
      </c>
      <c r="K20" s="15">
        <v>1.0635957065861976</v>
      </c>
    </row>
    <row r="21" spans="1:11">
      <c r="A21" s="18">
        <v>80</v>
      </c>
      <c r="B21" s="15">
        <v>1.20339985778639</v>
      </c>
      <c r="C21" s="15">
        <v>1.0652996348531274</v>
      </c>
      <c r="D21" s="15">
        <v>1.1979227951701721</v>
      </c>
      <c r="E21" s="15">
        <v>1.0666141336249324</v>
      </c>
      <c r="F21" s="15">
        <v>1.1946086512581546</v>
      </c>
      <c r="G21" s="15">
        <v>1.0655664127514581</v>
      </c>
      <c r="H21" s="15">
        <v>1.181444165439121</v>
      </c>
      <c r="I21" s="15">
        <v>1.0687743007594019</v>
      </c>
      <c r="J21" s="15">
        <v>1.175102417879218</v>
      </c>
      <c r="K21" s="15">
        <v>1.069953744017458</v>
      </c>
    </row>
    <row r="22" spans="1:11">
      <c r="A22" s="18">
        <v>81</v>
      </c>
      <c r="B22" s="15">
        <v>1.2143657631021412</v>
      </c>
      <c r="C22" s="15">
        <v>1.0662916108629019</v>
      </c>
      <c r="D22" s="15">
        <v>1.2101387496351583</v>
      </c>
      <c r="E22" s="15">
        <v>1.0682692547522372</v>
      </c>
      <c r="F22" s="15">
        <v>1.2074391109600862</v>
      </c>
      <c r="G22" s="15">
        <v>1.0684432864030347</v>
      </c>
      <c r="H22" s="15">
        <v>1.1951481672183681</v>
      </c>
      <c r="I22" s="15">
        <v>1.0716870519846038</v>
      </c>
      <c r="J22" s="15">
        <v>1.1889163287618336</v>
      </c>
      <c r="K22" s="15">
        <v>1.0746993018952085</v>
      </c>
    </row>
    <row r="23" spans="1:11">
      <c r="A23" s="18">
        <v>82</v>
      </c>
      <c r="B23" s="15">
        <v>1.2221981306172334</v>
      </c>
      <c r="C23" s="15">
        <v>1.0651569867965833</v>
      </c>
      <c r="D23" s="15">
        <v>1.2193386336079146</v>
      </c>
      <c r="E23" s="15">
        <v>1.0679792194128359</v>
      </c>
      <c r="F23" s="15">
        <v>1.2171259715982252</v>
      </c>
      <c r="G23" s="15">
        <v>1.0695085206052679</v>
      </c>
      <c r="H23" s="15">
        <v>1.2061463154863397</v>
      </c>
      <c r="I23" s="15">
        <v>1.0725800132990198</v>
      </c>
      <c r="J23" s="15">
        <v>1.2004098461764134</v>
      </c>
      <c r="K23" s="15">
        <v>1.0776282140584019</v>
      </c>
    </row>
    <row r="24" spans="1:11">
      <c r="A24" s="18">
        <v>83</v>
      </c>
      <c r="B24" s="15">
        <v>1.2271416506885864</v>
      </c>
      <c r="C24" s="15">
        <v>1.06206831758711</v>
      </c>
      <c r="D24" s="15">
        <v>1.225680685038268</v>
      </c>
      <c r="E24" s="15">
        <v>1.0658836375789185</v>
      </c>
      <c r="F24" s="15">
        <v>1.2237301529708882</v>
      </c>
      <c r="G24" s="15">
        <v>1.0687649376850687</v>
      </c>
      <c r="H24" s="15">
        <v>1.2144205754595394</v>
      </c>
      <c r="I24" s="15">
        <v>1.0714565567967931</v>
      </c>
      <c r="J24" s="15">
        <v>1.2095962386195771</v>
      </c>
      <c r="K24" s="15">
        <v>1.0785497474566947</v>
      </c>
    </row>
    <row r="25" spans="1:11">
      <c r="A25" s="18">
        <v>84</v>
      </c>
      <c r="B25" s="15">
        <v>1.229439115122853</v>
      </c>
      <c r="C25" s="15">
        <v>1.0572101653262826</v>
      </c>
      <c r="D25" s="15">
        <v>1.229355909825137</v>
      </c>
      <c r="E25" s="15">
        <v>1.0621448069475432</v>
      </c>
      <c r="F25" s="15">
        <v>1.2273580649127178</v>
      </c>
      <c r="G25" s="15">
        <v>1.066245532319801</v>
      </c>
      <c r="H25" s="15">
        <v>1.2199735118113193</v>
      </c>
      <c r="I25" s="15">
        <v>1.0683879254722894</v>
      </c>
      <c r="J25" s="15">
        <v>1.2164840212841213</v>
      </c>
      <c r="K25" s="15">
        <v>1.077326729514535</v>
      </c>
    </row>
    <row r="26" spans="1:11">
      <c r="A26" s="18">
        <v>85</v>
      </c>
      <c r="B26" s="15">
        <v>1.2293001806059283</v>
      </c>
      <c r="C26" s="15">
        <v>1.0507471875731498</v>
      </c>
      <c r="D26" s="15">
        <v>1.2305611864431509</v>
      </c>
      <c r="E26" s="15">
        <v>1.0569230902791937</v>
      </c>
      <c r="F26" s="15">
        <v>1.2281585546303182</v>
      </c>
      <c r="G26" s="15">
        <v>1.0620153646375983</v>
      </c>
      <c r="H26" s="15">
        <v>1.2228402829258291</v>
      </c>
      <c r="I26" s="15">
        <v>1.0635053915821917</v>
      </c>
      <c r="J26" s="15">
        <v>1.2210746333229687</v>
      </c>
      <c r="K26" s="15">
        <v>1.0738982404494766</v>
      </c>
    </row>
    <row r="27" spans="1:11">
      <c r="A27" s="18">
        <v>86</v>
      </c>
      <c r="B27" s="15">
        <v>1.2268958559370513</v>
      </c>
      <c r="C27" s="15">
        <v>1.0427916330115512</v>
      </c>
      <c r="D27" s="15">
        <v>1.2294671899088794</v>
      </c>
      <c r="E27" s="15">
        <v>1.0503086020118675</v>
      </c>
      <c r="F27" s="15">
        <v>1.2263044455913559</v>
      </c>
      <c r="G27" s="15">
        <v>1.0561454489919873</v>
      </c>
      <c r="H27" s="15">
        <v>1.2230800058302498</v>
      </c>
      <c r="I27" s="15">
        <v>1.0569762783661043</v>
      </c>
      <c r="J27" s="15">
        <v>1.2233585448577102</v>
      </c>
      <c r="K27" s="15">
        <v>1.0682736411247828</v>
      </c>
    </row>
    <row r="28" spans="1:11">
      <c r="A28" s="18">
        <v>87</v>
      </c>
      <c r="B28" s="15">
        <v>1.2223575785665344</v>
      </c>
      <c r="C28" s="15">
        <v>1.0333799022945813</v>
      </c>
      <c r="D28" s="15">
        <v>1.226202141689499</v>
      </c>
      <c r="E28" s="15">
        <v>1.0422898008873129</v>
      </c>
      <c r="F28" s="15">
        <v>1.2219647697274243</v>
      </c>
      <c r="G28" s="15">
        <v>1.0486687771100811</v>
      </c>
      <c r="H28" s="15">
        <v>1.2207548924170002</v>
      </c>
      <c r="I28" s="15">
        <v>1.0489287206619347</v>
      </c>
      <c r="J28" s="15">
        <v>1.2233096215868813</v>
      </c>
      <c r="K28" s="15">
        <v>1.0604993260974274</v>
      </c>
    </row>
    <row r="29" spans="1:11">
      <c r="A29" s="18">
        <v>88</v>
      </c>
      <c r="B29" s="15">
        <v>1.2157648054659322</v>
      </c>
      <c r="C29" s="15">
        <v>1.022457733856228</v>
      </c>
      <c r="D29" s="15">
        <v>1.2208464133760146</v>
      </c>
      <c r="E29" s="15">
        <v>1.0327496014835924</v>
      </c>
      <c r="F29" s="15">
        <v>1.2152830279840601</v>
      </c>
      <c r="G29" s="15">
        <v>1.0395576049804898</v>
      </c>
      <c r="H29" s="15">
        <v>1.2158969339006995</v>
      </c>
      <c r="I29" s="15">
        <v>1.0393919828268956</v>
      </c>
      <c r="J29" s="15">
        <v>1.2208849386182119</v>
      </c>
      <c r="K29" s="15">
        <v>1.0506068310678951</v>
      </c>
    </row>
    <row r="30" spans="1:11">
      <c r="A30" s="18">
        <v>89</v>
      </c>
      <c r="B30" s="15">
        <v>1.2071471847685835</v>
      </c>
      <c r="C30" s="15">
        <v>1.0098614064581835</v>
      </c>
      <c r="D30" s="15">
        <v>1.2134269433777252</v>
      </c>
      <c r="E30" s="15">
        <v>1.0214726292316085</v>
      </c>
      <c r="F30" s="15">
        <v>1.2063769771085637</v>
      </c>
      <c r="G30" s="15">
        <v>1.0287105227120747</v>
      </c>
      <c r="H30" s="15">
        <v>1.2085131637646815</v>
      </c>
      <c r="I30" s="15">
        <v>1.0283002598768656</v>
      </c>
      <c r="J30" s="15">
        <v>1.2160253893089839</v>
      </c>
      <c r="K30" s="15">
        <v>1.0385702893250763</v>
      </c>
    </row>
    <row r="31" spans="1:11">
      <c r="A31" s="18">
        <v>90</v>
      </c>
      <c r="B31" s="15">
        <v>1.1964858090695192</v>
      </c>
      <c r="C31" s="15">
        <v>0.99533425220374661</v>
      </c>
      <c r="D31" s="15">
        <v>1.2039241405537944</v>
      </c>
      <c r="E31" s="15">
        <v>1.0081470837247206</v>
      </c>
      <c r="F31" s="15">
        <v>1.1953290299768284</v>
      </c>
      <c r="G31" s="15">
        <v>1.0159417112852669</v>
      </c>
      <c r="H31" s="15">
        <v>1.1985984692682239</v>
      </c>
      <c r="I31" s="15">
        <v>1.015498455522053</v>
      </c>
      <c r="J31" s="15">
        <v>1.2086622931333357</v>
      </c>
      <c r="K31" s="15">
        <v>1.024287293887657</v>
      </c>
    </row>
    <row r="32" spans="1:11">
      <c r="A32" s="18">
        <v>91</v>
      </c>
      <c r="B32" s="15">
        <v>1.1837152779099667</v>
      </c>
      <c r="C32" s="15">
        <v>0.97854375102115898</v>
      </c>
      <c r="D32" s="15">
        <v>1.1922778823784861</v>
      </c>
      <c r="E32" s="15">
        <v>0.99238064868794562</v>
      </c>
      <c r="F32" s="15">
        <v>1.1821851262914589</v>
      </c>
      <c r="G32" s="15">
        <v>1.0009817313235241</v>
      </c>
      <c r="H32" s="15">
        <v>1.1861219977783366</v>
      </c>
      <c r="I32" s="15">
        <v>1.0007487226864156</v>
      </c>
      <c r="J32" s="15">
        <v>1.1987158413824017</v>
      </c>
      <c r="K32" s="15">
        <v>1.0075832123915978</v>
      </c>
    </row>
    <row r="33" spans="1:11">
      <c r="A33" s="18">
        <v>92</v>
      </c>
      <c r="B33" s="15">
        <v>1.1687413822451242</v>
      </c>
      <c r="C33" s="15">
        <v>0.95910893846930678</v>
      </c>
      <c r="D33" s="15">
        <v>1.1783954254068381</v>
      </c>
      <c r="E33" s="15">
        <v>0.97372628981928133</v>
      </c>
      <c r="F33" s="15">
        <v>1.1669649575633512</v>
      </c>
      <c r="G33" s="15">
        <v>0.98349619418445167</v>
      </c>
      <c r="H33" s="15">
        <v>1.1710330604863326</v>
      </c>
      <c r="I33" s="15">
        <v>0.98374821182136063</v>
      </c>
      <c r="J33" s="15">
        <v>1.1860926894125132</v>
      </c>
      <c r="K33" s="15">
        <v>0.98822764189799062</v>
      </c>
    </row>
    <row r="34" spans="1:11">
      <c r="A34" s="18">
        <v>93</v>
      </c>
      <c r="B34" s="15">
        <v>1.1514623705741973</v>
      </c>
      <c r="C34" s="15">
        <v>0.93664824006634118</v>
      </c>
      <c r="D34" s="15">
        <v>1.1621677148473926</v>
      </c>
      <c r="E34" s="15">
        <v>0.95172839168469481</v>
      </c>
      <c r="F34" s="15">
        <v>1.1496612532740929</v>
      </c>
      <c r="G34" s="15">
        <v>0.9631197901852151</v>
      </c>
      <c r="H34" s="15">
        <v>1.1532697717525822</v>
      </c>
      <c r="I34" s="15">
        <v>0.96416453888200293</v>
      </c>
      <c r="J34" s="15">
        <v>1.170698662419615</v>
      </c>
      <c r="K34" s="15">
        <v>0.96596141918177603</v>
      </c>
    </row>
    <row r="35" spans="1:11">
      <c r="A35" s="18">
        <v>94</v>
      </c>
      <c r="B35" s="15">
        <v>1.1317877254355013</v>
      </c>
      <c r="C35" s="15">
        <v>0.9108106720687249</v>
      </c>
      <c r="D35" s="15">
        <v>1.1434848846213561</v>
      </c>
      <c r="E35" s="15">
        <v>0.92597965241727065</v>
      </c>
      <c r="F35" s="15">
        <v>1.1302446015418095</v>
      </c>
      <c r="G35" s="15">
        <v>0.93950154290026233</v>
      </c>
      <c r="H35" s="15">
        <v>1.1327674108934302</v>
      </c>
      <c r="I35" s="15">
        <v>0.94166905913166465</v>
      </c>
      <c r="J35" s="15">
        <v>1.1524489012932988</v>
      </c>
      <c r="K35" s="15">
        <v>0.94052758972632655</v>
      </c>
    </row>
    <row r="36" spans="1:11">
      <c r="A36" s="18">
        <v>95</v>
      </c>
      <c r="B36" s="15">
        <v>1.1096500807673393</v>
      </c>
      <c r="C36" s="15">
        <v>0.88130551929446521</v>
      </c>
      <c r="D36" s="15">
        <v>1.1222533047784435</v>
      </c>
      <c r="E36" s="15">
        <v>0.89615153759873856</v>
      </c>
      <c r="F36" s="15">
        <v>1.108678936740825</v>
      </c>
      <c r="G36" s="15">
        <v>0.91234310978122923</v>
      </c>
      <c r="H36" s="15">
        <v>1.1094654817978835</v>
      </c>
      <c r="I36" s="15">
        <v>0.91597643748605262</v>
      </c>
      <c r="J36" s="15">
        <v>1.1312748525185361</v>
      </c>
      <c r="K36" s="15">
        <v>0.9116978083953956</v>
      </c>
    </row>
    <row r="37" spans="1:11">
      <c r="A37" s="18">
        <v>96</v>
      </c>
      <c r="B37" s="15">
        <v>1.0850046999636667</v>
      </c>
      <c r="C37" s="15">
        <v>0.84792300787740438</v>
      </c>
      <c r="D37" s="15">
        <v>1.0984049106295404</v>
      </c>
      <c r="E37" s="15">
        <v>0.86201546967166065</v>
      </c>
      <c r="F37" s="15">
        <v>1.0849352015283675</v>
      </c>
      <c r="G37" s="15">
        <v>0.88142227126255901</v>
      </c>
      <c r="H37" s="15">
        <v>1.0833174571137072</v>
      </c>
      <c r="I37" s="15">
        <v>0.88687643580857634</v>
      </c>
      <c r="J37" s="15">
        <v>1.1071258391129832</v>
      </c>
      <c r="K37" s="15">
        <v>0.87929786945084476</v>
      </c>
    </row>
    <row r="38" spans="1:11">
      <c r="A38" s="18">
        <v>97</v>
      </c>
      <c r="B38" s="15">
        <v>1.0578275455275798</v>
      </c>
      <c r="C38" s="15">
        <v>0.81053947188118236</v>
      </c>
      <c r="D38" s="15">
        <v>1.0719020113692961</v>
      </c>
      <c r="E38" s="15">
        <v>0.82344135459812351</v>
      </c>
      <c r="F38" s="15">
        <v>1.0589963928477217</v>
      </c>
      <c r="G38" s="15">
        <v>0.8466092322135752</v>
      </c>
      <c r="H38" s="15">
        <v>1.0542963210835818</v>
      </c>
      <c r="I38" s="15">
        <v>0.85424180762900892</v>
      </c>
      <c r="J38" s="15">
        <v>1.0799719335662716</v>
      </c>
      <c r="K38" s="15">
        <v>0.84322048783725889</v>
      </c>
    </row>
    <row r="39" spans="1:11">
      <c r="A39" s="18">
        <v>98</v>
      </c>
      <c r="B39" s="15">
        <v>1.0281100494109521</v>
      </c>
      <c r="C39" s="15">
        <v>0.76910718139864898</v>
      </c>
      <c r="D39" s="15">
        <v>1.0427304430013999</v>
      </c>
      <c r="E39" s="15">
        <v>0.78038088517659232</v>
      </c>
      <c r="F39" s="15">
        <v>1.0308570053270185</v>
      </c>
      <c r="G39" s="15">
        <v>0.80785486844318022</v>
      </c>
      <c r="H39" s="15">
        <v>1.0223926724996741</v>
      </c>
      <c r="I39" s="15">
        <v>0.81802219843930379</v>
      </c>
      <c r="J39" s="15">
        <v>1.0498024322823114</v>
      </c>
      <c r="K39" s="15">
        <v>0.80342423737536262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K39"/>
  <sheetViews>
    <sheetView workbookViewId="0">
      <selection activeCell="A2" sqref="A2"/>
    </sheetView>
  </sheetViews>
  <sheetFormatPr defaultRowHeight="15"/>
  <sheetData>
    <row r="1" spans="1:11">
      <c r="A1" s="7" t="s">
        <v>124</v>
      </c>
    </row>
    <row r="4" spans="1:11">
      <c r="B4" s="99">
        <v>2006</v>
      </c>
      <c r="C4" s="99"/>
      <c r="D4" s="99">
        <v>2007</v>
      </c>
      <c r="E4" s="99"/>
      <c r="F4" s="99">
        <v>2008</v>
      </c>
      <c r="G4" s="99"/>
      <c r="H4" s="99">
        <v>2009</v>
      </c>
      <c r="I4" s="99"/>
      <c r="J4" s="99">
        <v>2010</v>
      </c>
      <c r="K4" s="99"/>
    </row>
    <row r="5" spans="1:11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  <c r="J5" s="14" t="s">
        <v>6</v>
      </c>
      <c r="K5" s="14" t="s">
        <v>7</v>
      </c>
    </row>
    <row r="6" spans="1:11">
      <c r="A6" s="18">
        <v>65</v>
      </c>
      <c r="B6" s="15">
        <v>0.95265890111066165</v>
      </c>
      <c r="C6" s="15">
        <v>0.96848473049524564</v>
      </c>
      <c r="D6" s="15">
        <v>0.87050926706904364</v>
      </c>
      <c r="E6" s="15">
        <v>0.88510281785710609</v>
      </c>
      <c r="F6" s="15">
        <v>0.8459249437546893</v>
      </c>
      <c r="G6" s="15">
        <v>0.86073763280567228</v>
      </c>
      <c r="H6" s="15">
        <v>0.8377486625892766</v>
      </c>
      <c r="I6" s="15">
        <v>0.83226623952884038</v>
      </c>
      <c r="J6" s="15">
        <v>0.77849629679414734</v>
      </c>
      <c r="K6" s="15">
        <v>0.76879024411978725</v>
      </c>
    </row>
    <row r="7" spans="1:11">
      <c r="A7" s="18">
        <v>66</v>
      </c>
      <c r="B7" s="15">
        <v>0.96114480230472576</v>
      </c>
      <c r="C7" s="15">
        <v>0.96990368751032618</v>
      </c>
      <c r="D7" s="15">
        <v>0.89679396379933429</v>
      </c>
      <c r="E7" s="15">
        <v>0.91262293108842374</v>
      </c>
      <c r="F7" s="15">
        <v>0.88349926582547145</v>
      </c>
      <c r="G7" s="15">
        <v>0.8956851500715417</v>
      </c>
      <c r="H7" s="15">
        <v>0.88242530738252634</v>
      </c>
      <c r="I7" s="15">
        <v>0.87070355060721949</v>
      </c>
      <c r="J7" s="15">
        <v>0.833818494335959</v>
      </c>
      <c r="K7" s="15">
        <v>0.82363737775341672</v>
      </c>
    </row>
    <row r="8" spans="1:11">
      <c r="A8" s="18">
        <v>67</v>
      </c>
      <c r="B8" s="15">
        <v>0.9722331351916037</v>
      </c>
      <c r="C8" s="15">
        <v>0.9746740468971955</v>
      </c>
      <c r="D8" s="15">
        <v>0.92368363904364603</v>
      </c>
      <c r="E8" s="15">
        <v>0.93770110703676712</v>
      </c>
      <c r="F8" s="15">
        <v>0.91853939416908703</v>
      </c>
      <c r="G8" s="15">
        <v>0.92711819587284061</v>
      </c>
      <c r="H8" s="15">
        <v>0.92252021814282004</v>
      </c>
      <c r="I8" s="15">
        <v>0.90468815436036509</v>
      </c>
      <c r="J8" s="15">
        <v>0.8832446011189532</v>
      </c>
      <c r="K8" s="15">
        <v>0.87225309649935501</v>
      </c>
    </row>
    <row r="9" spans="1:11">
      <c r="A9" s="18">
        <v>68</v>
      </c>
      <c r="B9" s="15">
        <v>0.98537736723367952</v>
      </c>
      <c r="C9" s="15">
        <v>0.98218515065976608</v>
      </c>
      <c r="D9" s="15">
        <v>0.95035636071404184</v>
      </c>
      <c r="E9" s="15">
        <v>0.96036932283438048</v>
      </c>
      <c r="F9" s="15">
        <v>0.95099510886745509</v>
      </c>
      <c r="G9" s="15">
        <v>0.95507787386448628</v>
      </c>
      <c r="H9" s="15">
        <v>0.95820439727732631</v>
      </c>
      <c r="I9" s="15">
        <v>0.93421387953890789</v>
      </c>
      <c r="J9" s="15">
        <v>0.92682171759712773</v>
      </c>
      <c r="K9" s="15">
        <v>0.9146713810073378</v>
      </c>
    </row>
    <row r="10" spans="1:11">
      <c r="A10" s="18">
        <v>69</v>
      </c>
      <c r="B10" s="15">
        <v>0.99963565484937156</v>
      </c>
      <c r="C10" s="15">
        <v>0.99134219880491958</v>
      </c>
      <c r="D10" s="15">
        <v>0.97565942249686688</v>
      </c>
      <c r="E10" s="15">
        <v>0.9805845160068215</v>
      </c>
      <c r="F10" s="15">
        <v>0.98060199924159297</v>
      </c>
      <c r="G10" s="15">
        <v>0.9799168752237285</v>
      </c>
      <c r="H10" s="15">
        <v>0.98981194044215737</v>
      </c>
      <c r="I10" s="15">
        <v>0.95952845043735735</v>
      </c>
      <c r="J10" s="15">
        <v>0.96504004661252429</v>
      </c>
      <c r="K10" s="15">
        <v>0.95104073311262327</v>
      </c>
    </row>
    <row r="11" spans="1:11">
      <c r="A11" s="18">
        <v>70</v>
      </c>
      <c r="B11" s="15">
        <v>1.0142326262647707</v>
      </c>
      <c r="C11" s="15">
        <v>1.0008128489915022</v>
      </c>
      <c r="D11" s="15">
        <v>0.99857239559834621</v>
      </c>
      <c r="E11" s="15">
        <v>0.99831902532568839</v>
      </c>
      <c r="F11" s="15">
        <v>1.0070293593661226</v>
      </c>
      <c r="G11" s="15">
        <v>1.0017699655654144</v>
      </c>
      <c r="H11" s="15">
        <v>1.0175945474539327</v>
      </c>
      <c r="I11" s="15">
        <v>0.98117061021312979</v>
      </c>
      <c r="J11" s="15">
        <v>0.99856359391077876</v>
      </c>
      <c r="K11" s="15">
        <v>0.98165931074126433</v>
      </c>
    </row>
    <row r="12" spans="1:11">
      <c r="A12" s="18">
        <v>71</v>
      </c>
      <c r="B12" s="15">
        <v>1.0285784923937622</v>
      </c>
      <c r="C12" s="15">
        <v>1.0096688529350033</v>
      </c>
      <c r="D12" s="15">
        <v>1.0186277388606222</v>
      </c>
      <c r="E12" s="15">
        <v>1.0135829825314762</v>
      </c>
      <c r="F12" s="15">
        <v>1.0301168240239176</v>
      </c>
      <c r="G12" s="15">
        <v>1.020606778505792</v>
      </c>
      <c r="H12" s="15">
        <v>1.041712045007841</v>
      </c>
      <c r="I12" s="15">
        <v>0.99949139879777871</v>
      </c>
      <c r="J12" s="15">
        <v>1.0275857664559991</v>
      </c>
      <c r="K12" s="15">
        <v>1.0072231529665339</v>
      </c>
    </row>
    <row r="13" spans="1:11">
      <c r="A13" s="18">
        <v>72</v>
      </c>
      <c r="B13" s="15">
        <v>1.0424314116243134</v>
      </c>
      <c r="C13" s="15">
        <v>1.0175075752457794</v>
      </c>
      <c r="D13" s="15">
        <v>1.0360944603414637</v>
      </c>
      <c r="E13" s="15">
        <v>1.0263982322505147</v>
      </c>
      <c r="F13" s="15">
        <v>1.0499442130151657</v>
      </c>
      <c r="G13" s="15">
        <v>1.0361213323622471</v>
      </c>
      <c r="H13" s="15">
        <v>1.0621378125516279</v>
      </c>
      <c r="I13" s="15">
        <v>1.0147238418504609</v>
      </c>
      <c r="J13" s="15">
        <v>1.0521423034613875</v>
      </c>
      <c r="K13" s="15">
        <v>1.0285452779209225</v>
      </c>
    </row>
    <row r="14" spans="1:11">
      <c r="A14" s="18">
        <v>73</v>
      </c>
      <c r="B14" s="15">
        <v>1.0558768610242293</v>
      </c>
      <c r="C14" s="15">
        <v>1.0244092344559299</v>
      </c>
      <c r="D14" s="15">
        <v>1.051966855320855</v>
      </c>
      <c r="E14" s="15">
        <v>1.0370083809093538</v>
      </c>
      <c r="F14" s="15">
        <v>1.0669238068379232</v>
      </c>
      <c r="G14" s="15">
        <v>1.0479189520637002</v>
      </c>
      <c r="H14" s="15">
        <v>1.0790664289800727</v>
      </c>
      <c r="I14" s="15">
        <v>1.0268977559589145</v>
      </c>
      <c r="J14" s="15">
        <v>1.0723827622919413</v>
      </c>
      <c r="K14" s="15">
        <v>1.0464240228548134</v>
      </c>
    </row>
    <row r="15" spans="1:11">
      <c r="A15" s="18">
        <v>74</v>
      </c>
      <c r="B15" s="15">
        <v>1.06903101557331</v>
      </c>
      <c r="C15" s="15">
        <v>1.0304276252731988</v>
      </c>
      <c r="D15" s="15">
        <v>1.0670526223305505</v>
      </c>
      <c r="E15" s="15">
        <v>1.046059979914302</v>
      </c>
      <c r="F15" s="15">
        <v>1.0816299581720381</v>
      </c>
      <c r="G15" s="15">
        <v>1.056040594117327</v>
      </c>
      <c r="H15" s="15">
        <v>1.0929921115479329</v>
      </c>
      <c r="I15" s="15">
        <v>1.0360678771102483</v>
      </c>
      <c r="J15" s="15">
        <v>1.0889052791364053</v>
      </c>
      <c r="K15" s="15">
        <v>1.0612694475949069</v>
      </c>
    </row>
    <row r="16" spans="1:11">
      <c r="A16" s="18">
        <v>75</v>
      </c>
      <c r="B16" s="15">
        <v>1.0814858695286889</v>
      </c>
      <c r="C16" s="15">
        <v>1.0353994698714419</v>
      </c>
      <c r="D16" s="15">
        <v>1.0814567929059031</v>
      </c>
      <c r="E16" s="15">
        <v>1.0541870050228337</v>
      </c>
      <c r="F16" s="15">
        <v>1.0944800992865102</v>
      </c>
      <c r="G16" s="15">
        <v>1.0611818710399843</v>
      </c>
      <c r="H16" s="15">
        <v>1.1045899869477309</v>
      </c>
      <c r="I16" s="15">
        <v>1.042567437913293</v>
      </c>
      <c r="J16" s="15">
        <v>1.102516771525387</v>
      </c>
      <c r="K16" s="15">
        <v>1.073256300199293</v>
      </c>
    </row>
    <row r="17" spans="1:11">
      <c r="A17" s="18">
        <v>76</v>
      </c>
      <c r="B17" s="15">
        <v>1.0923061179309825</v>
      </c>
      <c r="C17" s="15">
        <v>1.0389326413324269</v>
      </c>
      <c r="D17" s="15">
        <v>1.0942629907699557</v>
      </c>
      <c r="E17" s="15">
        <v>1.0615476879277477</v>
      </c>
      <c r="F17" s="15">
        <v>1.1052852995332418</v>
      </c>
      <c r="G17" s="15">
        <v>1.0643427076553069</v>
      </c>
      <c r="H17" s="15">
        <v>1.1144553767986194</v>
      </c>
      <c r="I17" s="15">
        <v>1.0472594968002662</v>
      </c>
      <c r="J17" s="15">
        <v>1.1140799166251378</v>
      </c>
      <c r="K17" s="15">
        <v>1.0825439903756722</v>
      </c>
    </row>
    <row r="18" spans="1:11">
      <c r="A18" s="18">
        <v>77</v>
      </c>
      <c r="B18" s="15">
        <v>1.1003742106484178</v>
      </c>
      <c r="C18" s="15">
        <v>1.0405227806878616</v>
      </c>
      <c r="D18" s="15">
        <v>1.1041009836195359</v>
      </c>
      <c r="E18" s="15">
        <v>1.0676874339782825</v>
      </c>
      <c r="F18" s="15">
        <v>1.1131342992732358</v>
      </c>
      <c r="G18" s="15">
        <v>1.066213811029908</v>
      </c>
      <c r="H18" s="15">
        <v>1.1226303598588401</v>
      </c>
      <c r="I18" s="15">
        <v>1.050944567625969</v>
      </c>
      <c r="J18" s="15">
        <v>1.1240066774517812</v>
      </c>
      <c r="K18" s="15">
        <v>1.0894808758335202</v>
      </c>
    </row>
    <row r="19" spans="1:11">
      <c r="A19" s="18">
        <v>78</v>
      </c>
      <c r="B19" s="15">
        <v>1.1047308947003682</v>
      </c>
      <c r="C19" s="15">
        <v>1.0398946726521112</v>
      </c>
      <c r="D19" s="15">
        <v>1.1095860455352866</v>
      </c>
      <c r="E19" s="15">
        <v>1.0716872908058983</v>
      </c>
      <c r="F19" s="15">
        <v>1.1168753584098339</v>
      </c>
      <c r="G19" s="15">
        <v>1.0668236610862178</v>
      </c>
      <c r="H19" s="15">
        <v>1.1284324109799453</v>
      </c>
      <c r="I19" s="15">
        <v>1.0540379738568122</v>
      </c>
      <c r="J19" s="15">
        <v>1.1319824903351789</v>
      </c>
      <c r="K19" s="15">
        <v>1.0942106004232197</v>
      </c>
    </row>
    <row r="20" spans="1:11">
      <c r="A20" s="18">
        <v>79</v>
      </c>
      <c r="B20" s="15">
        <v>1.1048943075052717</v>
      </c>
      <c r="C20" s="15">
        <v>1.0369247380896895</v>
      </c>
      <c r="D20" s="15">
        <v>1.109583841316776</v>
      </c>
      <c r="E20" s="15">
        <v>1.0726385724880132</v>
      </c>
      <c r="F20" s="15">
        <v>1.1156576782446794</v>
      </c>
      <c r="G20" s="15">
        <v>1.0658827934508965</v>
      </c>
      <c r="H20" s="15">
        <v>1.1307404420047018</v>
      </c>
      <c r="I20" s="15">
        <v>1.0562009879216669</v>
      </c>
      <c r="J20" s="15">
        <v>1.1369078700665742</v>
      </c>
      <c r="K20" s="15">
        <v>1.0966141232886231</v>
      </c>
    </row>
    <row r="21" spans="1:11">
      <c r="A21" s="18">
        <v>80</v>
      </c>
      <c r="B21" s="15">
        <v>1.1007152501253155</v>
      </c>
      <c r="C21" s="15">
        <v>1.0313216752352758</v>
      </c>
      <c r="D21" s="15">
        <v>1.1038258892208421</v>
      </c>
      <c r="E21" s="15">
        <v>1.0702299290486843</v>
      </c>
      <c r="F21" s="15">
        <v>1.1090731522031159</v>
      </c>
      <c r="G21" s="15">
        <v>1.0630887677843177</v>
      </c>
      <c r="H21" s="15">
        <v>1.1284773728989248</v>
      </c>
      <c r="I21" s="15">
        <v>1.056566059529521</v>
      </c>
      <c r="J21" s="15">
        <v>1.137342865199064</v>
      </c>
      <c r="K21" s="15">
        <v>1.0960806648311447</v>
      </c>
    </row>
    <row r="22" spans="1:11">
      <c r="A22" s="18">
        <v>81</v>
      </c>
      <c r="B22" s="15">
        <v>1.0923567344022294</v>
      </c>
      <c r="C22" s="15">
        <v>1.0226331309711922</v>
      </c>
      <c r="D22" s="15">
        <v>1.0925533216860548</v>
      </c>
      <c r="E22" s="15">
        <v>1.0644500556397647</v>
      </c>
      <c r="F22" s="15">
        <v>1.0975061598711062</v>
      </c>
      <c r="G22" s="15">
        <v>1.0582474770632555</v>
      </c>
      <c r="H22" s="15">
        <v>1.1208750789224453</v>
      </c>
      <c r="I22" s="15">
        <v>1.0542109825724568</v>
      </c>
      <c r="J22" s="15">
        <v>1.1320728711962116</v>
      </c>
      <c r="K22" s="15">
        <v>1.0919240988695971</v>
      </c>
    </row>
    <row r="23" spans="1:11">
      <c r="A23" s="18">
        <v>82</v>
      </c>
      <c r="B23" s="15">
        <v>1.0801179577633149</v>
      </c>
      <c r="C23" s="15">
        <v>1.01028376963664</v>
      </c>
      <c r="D23" s="15">
        <v>1.0767464250180865</v>
      </c>
      <c r="E23" s="15">
        <v>1.0550525650321707</v>
      </c>
      <c r="F23" s="15">
        <v>1.081601739413081</v>
      </c>
      <c r="G23" s="15">
        <v>1.0510936557830031</v>
      </c>
      <c r="H23" s="15">
        <v>1.1079613893437064</v>
      </c>
      <c r="I23" s="15">
        <v>1.0487574359082346</v>
      </c>
      <c r="J23" s="15">
        <v>1.1203537439650126</v>
      </c>
      <c r="K23" s="15">
        <v>1.0840194673559476</v>
      </c>
    </row>
    <row r="24" spans="1:11">
      <c r="A24" s="18">
        <v>83</v>
      </c>
      <c r="B24" s="15">
        <v>1.0645057560811346</v>
      </c>
      <c r="C24" s="15">
        <v>0.99403161379880345</v>
      </c>
      <c r="D24" s="15">
        <v>1.0574544555265051</v>
      </c>
      <c r="E24" s="15">
        <v>1.0415196432356766</v>
      </c>
      <c r="F24" s="15">
        <v>1.0621883493818387</v>
      </c>
      <c r="G24" s="15">
        <v>1.0411739858690445</v>
      </c>
      <c r="H24" s="15">
        <v>1.0902840783676546</v>
      </c>
      <c r="I24" s="15">
        <v>1.0400434200986259</v>
      </c>
      <c r="J24" s="15">
        <v>1.1023444461610612</v>
      </c>
      <c r="K24" s="15">
        <v>1.0730438437152316</v>
      </c>
    </row>
    <row r="25" spans="1:11">
      <c r="A25" s="18">
        <v>84</v>
      </c>
      <c r="B25" s="15">
        <v>1.0462751630481415</v>
      </c>
      <c r="C25" s="15">
        <v>0.9743601492096956</v>
      </c>
      <c r="D25" s="15">
        <v>1.0360426521926964</v>
      </c>
      <c r="E25" s="15">
        <v>1.0239588933436332</v>
      </c>
      <c r="F25" s="15">
        <v>1.0402429877704318</v>
      </c>
      <c r="G25" s="15">
        <v>1.0279768943813274</v>
      </c>
      <c r="H25" s="15">
        <v>1.0688527794547402</v>
      </c>
      <c r="I25" s="15">
        <v>1.027986167563544</v>
      </c>
      <c r="J25" s="15">
        <v>1.0790584822648503</v>
      </c>
      <c r="K25" s="15">
        <v>1.059500993422718</v>
      </c>
    </row>
    <row r="26" spans="1:11">
      <c r="A26" s="18">
        <v>85</v>
      </c>
      <c r="B26" s="15">
        <v>1.0262958045441148</v>
      </c>
      <c r="C26" s="15">
        <v>0.95219216281693975</v>
      </c>
      <c r="D26" s="15">
        <v>1.0140058274278596</v>
      </c>
      <c r="E26" s="15">
        <v>1.0031563911722257</v>
      </c>
      <c r="F26" s="15">
        <v>1.0170479667639558</v>
      </c>
      <c r="G26" s="15">
        <v>1.0112629181092694</v>
      </c>
      <c r="H26" s="15">
        <v>1.0448909027895814</v>
      </c>
      <c r="I26" s="15">
        <v>1.0127858408673978</v>
      </c>
      <c r="J26" s="15">
        <v>1.0520771358150134</v>
      </c>
      <c r="K26" s="15">
        <v>1.0436206130842856</v>
      </c>
    </row>
    <row r="27" spans="1:11">
      <c r="A27" s="18">
        <v>86</v>
      </c>
      <c r="B27" s="15">
        <v>1.0055723642761909</v>
      </c>
      <c r="C27" s="15">
        <v>0.92837837343686436</v>
      </c>
      <c r="D27" s="15">
        <v>0.99252153207031646</v>
      </c>
      <c r="E27" s="15">
        <v>0.98036410470634427</v>
      </c>
      <c r="F27" s="15">
        <v>0.99401537330798029</v>
      </c>
      <c r="G27" s="15">
        <v>0.99114577808085258</v>
      </c>
      <c r="H27" s="15">
        <v>1.0198902344938194</v>
      </c>
      <c r="I27" s="15">
        <v>0.9952995058389037</v>
      </c>
      <c r="J27" s="15">
        <v>1.0230252636413626</v>
      </c>
      <c r="K27" s="15">
        <v>1.0258010166032141</v>
      </c>
    </row>
    <row r="28" spans="1:11">
      <c r="A28" s="18">
        <v>87</v>
      </c>
      <c r="B28" s="15">
        <v>0.98485240913385397</v>
      </c>
      <c r="C28" s="15">
        <v>0.90351953818129838</v>
      </c>
      <c r="D28" s="15">
        <v>0.97257689124621716</v>
      </c>
      <c r="E28" s="15">
        <v>0.95675039933359285</v>
      </c>
      <c r="F28" s="15">
        <v>0.97215376881836468</v>
      </c>
      <c r="G28" s="15">
        <v>0.96813425474296466</v>
      </c>
      <c r="H28" s="15">
        <v>0.99537946244518072</v>
      </c>
      <c r="I28" s="15">
        <v>0.97675688183259235</v>
      </c>
      <c r="J28" s="15">
        <v>0.99342352351163088</v>
      </c>
      <c r="K28" s="15">
        <v>1.0069126722593922</v>
      </c>
    </row>
    <row r="29" spans="1:11">
      <c r="A29" s="18">
        <v>88</v>
      </c>
      <c r="B29" s="15">
        <v>0.96458847193202635</v>
      </c>
      <c r="C29" s="15">
        <v>0.87803122196785877</v>
      </c>
      <c r="D29" s="15">
        <v>0.9546452352981657</v>
      </c>
      <c r="E29" s="15">
        <v>0.9331648880361415</v>
      </c>
      <c r="F29" s="15">
        <v>0.95194674905853338</v>
      </c>
      <c r="G29" s="15">
        <v>0.94293109150901622</v>
      </c>
      <c r="H29" s="15">
        <v>0.97242000560167363</v>
      </c>
      <c r="I29" s="15">
        <v>0.95842063967714253</v>
      </c>
      <c r="J29" s="15">
        <v>0.9645156469960382</v>
      </c>
      <c r="K29" s="15">
        <v>0.98795545277882579</v>
      </c>
    </row>
    <row r="30" spans="1:11">
      <c r="A30" s="18">
        <v>89</v>
      </c>
      <c r="B30" s="15">
        <v>0.94494296269116518</v>
      </c>
      <c r="C30" s="15">
        <v>0.85216957334301768</v>
      </c>
      <c r="D30" s="15">
        <v>0.93878314897658355</v>
      </c>
      <c r="E30" s="15">
        <v>0.91016186706647273</v>
      </c>
      <c r="F30" s="15">
        <v>0.93343652110667674</v>
      </c>
      <c r="G30" s="15">
        <v>0.91630356016989101</v>
      </c>
      <c r="H30" s="15">
        <v>0.95155260129811903</v>
      </c>
      <c r="I30" s="15">
        <v>0.94105283996654976</v>
      </c>
      <c r="J30" s="15">
        <v>0.93710307463630804</v>
      </c>
      <c r="K30" s="15">
        <v>0.96956817675136264</v>
      </c>
    </row>
    <row r="31" spans="1:11">
      <c r="A31" s="18">
        <v>90</v>
      </c>
      <c r="B31" s="15">
        <v>0.92592619208000271</v>
      </c>
      <c r="C31" s="15">
        <v>0.82616045614061728</v>
      </c>
      <c r="D31" s="15">
        <v>0.92480142532754672</v>
      </c>
      <c r="E31" s="15">
        <v>0.8881364023938807</v>
      </c>
      <c r="F31" s="15">
        <v>0.91647990564616799</v>
      </c>
      <c r="G31" s="15">
        <v>0.88895483730107905</v>
      </c>
      <c r="H31" s="15">
        <v>0.93288139417103988</v>
      </c>
      <c r="I31" s="15">
        <v>0.92498235404105766</v>
      </c>
      <c r="J31" s="15">
        <v>0.91150732371744425</v>
      </c>
      <c r="K31" s="15">
        <v>0.9519655368104124</v>
      </c>
    </row>
    <row r="32" spans="1:11">
      <c r="A32" s="18">
        <v>91</v>
      </c>
      <c r="B32" s="15">
        <v>0.90761487174165145</v>
      </c>
      <c r="C32" s="15">
        <v>0.8003372397832188</v>
      </c>
      <c r="D32" s="15">
        <v>0.91243788082816202</v>
      </c>
      <c r="E32" s="15">
        <v>0.86717438134852576</v>
      </c>
      <c r="F32" s="15">
        <v>0.90086330404240555</v>
      </c>
      <c r="G32" s="15">
        <v>0.86166240325079013</v>
      </c>
      <c r="H32" s="15">
        <v>0.91627625051017769</v>
      </c>
      <c r="I32" s="15">
        <v>0.9101175648062817</v>
      </c>
      <c r="J32" s="15">
        <v>0.88766381934874072</v>
      </c>
      <c r="K32" s="15">
        <v>0.93521031478407912</v>
      </c>
    </row>
    <row r="33" spans="1:11">
      <c r="A33" s="18">
        <v>92</v>
      </c>
      <c r="B33" s="15">
        <v>0.89003595911962063</v>
      </c>
      <c r="C33" s="15">
        <v>0.77495972161886673</v>
      </c>
      <c r="D33" s="15">
        <v>0.90138322069294319</v>
      </c>
      <c r="E33" s="15">
        <v>0.84722849539626277</v>
      </c>
      <c r="F33" s="15">
        <v>0.88633520195890969</v>
      </c>
      <c r="G33" s="15">
        <v>0.83498133797576324</v>
      </c>
      <c r="H33" s="15">
        <v>0.90147277259126324</v>
      </c>
      <c r="I33" s="15">
        <v>0.89625998446011035</v>
      </c>
      <c r="J33" s="15">
        <v>0.86539919474941163</v>
      </c>
      <c r="K33" s="15">
        <v>0.91926360942005847</v>
      </c>
    </row>
    <row r="34" spans="1:11">
      <c r="A34" s="18">
        <v>93</v>
      </c>
      <c r="B34" s="15">
        <v>0.87318978612927278</v>
      </c>
      <c r="C34" s="15">
        <v>0.75021553757834814</v>
      </c>
      <c r="D34" s="15">
        <v>0.8913549818615607</v>
      </c>
      <c r="E34" s="15">
        <v>0.82819379517369152</v>
      </c>
      <c r="F34" s="15">
        <v>0.87266770560430273</v>
      </c>
      <c r="G34" s="15">
        <v>0.80926832541260796</v>
      </c>
      <c r="H34" s="15">
        <v>0.88818506504220407</v>
      </c>
      <c r="I34" s="15">
        <v>0.88318817215828382</v>
      </c>
      <c r="J34" s="15">
        <v>0.84451915927195542</v>
      </c>
      <c r="K34" s="15">
        <v>0.90403965186070312</v>
      </c>
    </row>
    <row r="35" spans="1:11">
      <c r="A35" s="18">
        <v>94</v>
      </c>
      <c r="B35" s="15">
        <v>0.85706604730601155</v>
      </c>
      <c r="C35" s="15">
        <v>0.72622979399885124</v>
      </c>
      <c r="D35" s="15">
        <v>0.88213403590912198</v>
      </c>
      <c r="E35" s="15">
        <v>0.8099589407229254</v>
      </c>
      <c r="F35" s="15">
        <v>0.85968507680570661</v>
      </c>
      <c r="G35" s="15">
        <v>0.78472887073220898</v>
      </c>
      <c r="H35" s="15">
        <v>0.876170616112812</v>
      </c>
      <c r="I35" s="15">
        <v>0.87070947807781029</v>
      </c>
      <c r="J35" s="15">
        <v>0.82485748748589971</v>
      </c>
      <c r="K35" s="15">
        <v>0.88944592514889931</v>
      </c>
    </row>
    <row r="36" spans="1:11">
      <c r="A36" s="18">
        <v>95</v>
      </c>
      <c r="B36" s="15">
        <v>0.84165319541052974</v>
      </c>
      <c r="C36" s="15">
        <v>0.70307853631520134</v>
      </c>
      <c r="D36" s="15">
        <v>0.87357253531391854</v>
      </c>
      <c r="E36" s="15">
        <v>0.79243419699987117</v>
      </c>
      <c r="F36" s="15">
        <v>0.84726939612577279</v>
      </c>
      <c r="G36" s="15">
        <v>0.76146774841313369</v>
      </c>
      <c r="H36" s="15">
        <v>0.86525628386516418</v>
      </c>
      <c r="I36" s="15">
        <v>0.85868318599453775</v>
      </c>
      <c r="J36" s="15">
        <v>0.80629525246107836</v>
      </c>
      <c r="K36" s="15">
        <v>0.87540663218687487</v>
      </c>
    </row>
    <row r="37" spans="1:11">
      <c r="A37" s="18">
        <v>96</v>
      </c>
      <c r="B37" s="15">
        <v>0.82694274813344015</v>
      </c>
      <c r="C37" s="15">
        <v>0.68080268234582331</v>
      </c>
      <c r="D37" s="15">
        <v>0.86558494672142161</v>
      </c>
      <c r="E37" s="15">
        <v>0.77556112578907466</v>
      </c>
      <c r="F37" s="15">
        <v>0.83535272495435497</v>
      </c>
      <c r="G37" s="15">
        <v>0.73953101183452963</v>
      </c>
      <c r="H37" s="15">
        <v>0.85533819418020007</v>
      </c>
      <c r="I37" s="15">
        <v>0.84702277545962312</v>
      </c>
      <c r="J37" s="15">
        <v>0.78876091327711151</v>
      </c>
      <c r="K37" s="15">
        <v>0.86187172117285815</v>
      </c>
    </row>
    <row r="38" spans="1:11">
      <c r="A38" s="18">
        <v>97</v>
      </c>
      <c r="B38" s="15">
        <v>0.81293018067279499</v>
      </c>
      <c r="C38" s="15">
        <v>0.65942040920224787</v>
      </c>
      <c r="D38" s="15">
        <v>0.85813151995534787</v>
      </c>
      <c r="E38" s="15">
        <v>0.7593100679378294</v>
      </c>
      <c r="F38" s="15">
        <v>0.82390349890361125</v>
      </c>
      <c r="G38" s="15">
        <v>0.71893518074461882</v>
      </c>
      <c r="H38" s="15">
        <v>0.84636682827918874</v>
      </c>
      <c r="I38" s="15">
        <v>0.83568597681239598</v>
      </c>
      <c r="J38" s="15">
        <v>0.77222032567836696</v>
      </c>
      <c r="K38" s="15">
        <v>0.84881554933932524</v>
      </c>
    </row>
    <row r="39" spans="1:11">
      <c r="A39" s="18">
        <v>98</v>
      </c>
      <c r="B39" s="15">
        <v>0.79961401963377299</v>
      </c>
      <c r="C39" s="15">
        <v>0.63893708884321898</v>
      </c>
      <c r="D39" s="15">
        <v>0.85120029754233961</v>
      </c>
      <c r="E39" s="15">
        <v>0.74367147603286532</v>
      </c>
      <c r="F39" s="15">
        <v>0.81291216554195167</v>
      </c>
      <c r="G39" s="15">
        <v>0.69968425464494199</v>
      </c>
      <c r="H39" s="15">
        <v>0.83832697271649281</v>
      </c>
      <c r="I39" s="15">
        <v>0.82465951446161201</v>
      </c>
      <c r="J39" s="15">
        <v>0.75666300581521806</v>
      </c>
      <c r="K39" s="15">
        <v>0.83622982274660274</v>
      </c>
    </row>
  </sheetData>
  <sheetProtection password="D0A7" sheet="1" objects="1" scenarios="1"/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G38"/>
  <sheetViews>
    <sheetView workbookViewId="0">
      <selection activeCell="A2" sqref="A2"/>
    </sheetView>
  </sheetViews>
  <sheetFormatPr defaultRowHeight="15"/>
  <sheetData>
    <row r="1" spans="1:7">
      <c r="A1" s="7" t="s">
        <v>125</v>
      </c>
    </row>
    <row r="4" spans="1:7" ht="30">
      <c r="A4" s="14" t="s">
        <v>5</v>
      </c>
      <c r="B4" s="16" t="s">
        <v>112</v>
      </c>
      <c r="C4" s="16" t="s">
        <v>113</v>
      </c>
      <c r="D4" s="16" t="s">
        <v>37</v>
      </c>
      <c r="E4" s="16" t="s">
        <v>38</v>
      </c>
      <c r="F4" s="16" t="s">
        <v>39</v>
      </c>
      <c r="G4" s="16" t="s">
        <v>40</v>
      </c>
    </row>
    <row r="5" spans="1:7">
      <c r="A5" s="17">
        <v>65</v>
      </c>
      <c r="B5" s="15">
        <v>0.68553722494320846</v>
      </c>
      <c r="C5" s="15">
        <v>0.67278752008568687</v>
      </c>
      <c r="D5" s="15">
        <v>0.62781557562868184</v>
      </c>
      <c r="E5" s="15">
        <v>0.63208925770756352</v>
      </c>
      <c r="F5" s="15">
        <v>0.98698866865331003</v>
      </c>
      <c r="G5" s="15">
        <v>0.88533428713189843</v>
      </c>
    </row>
    <row r="6" spans="1:7">
      <c r="A6" s="17">
        <v>66</v>
      </c>
      <c r="B6" s="15">
        <v>0.7066148598504205</v>
      </c>
      <c r="C6" s="15">
        <v>0.68843505874807842</v>
      </c>
      <c r="D6" s="15">
        <v>0.65671107080454649</v>
      </c>
      <c r="E6" s="15">
        <v>0.65407764717771977</v>
      </c>
      <c r="F6" s="15">
        <v>0.96723751067784758</v>
      </c>
      <c r="G6" s="15">
        <v>0.86786671815182759</v>
      </c>
    </row>
    <row r="7" spans="1:7">
      <c r="A7" s="17">
        <v>67</v>
      </c>
      <c r="B7" s="15">
        <v>0.73070629807356324</v>
      </c>
      <c r="C7" s="15">
        <v>0.70744241392298413</v>
      </c>
      <c r="D7" s="15">
        <v>0.68793602148743438</v>
      </c>
      <c r="E7" s="15">
        <v>0.67890653865295347</v>
      </c>
      <c r="F7" s="15">
        <v>0.95407416399357114</v>
      </c>
      <c r="G7" s="15">
        <v>0.85647108687043694</v>
      </c>
    </row>
    <row r="8" spans="1:7">
      <c r="A8" s="17">
        <v>68</v>
      </c>
      <c r="B8" s="15">
        <v>0.75755328743217842</v>
      </c>
      <c r="C8" s="15">
        <v>0.72980143927091856</v>
      </c>
      <c r="D8" s="15">
        <v>0.72121596039321068</v>
      </c>
      <c r="E8" s="15">
        <v>0.70657185397955946</v>
      </c>
      <c r="F8" s="15">
        <v>0.94732505983553883</v>
      </c>
      <c r="G8" s="15">
        <v>0.85111800083882971</v>
      </c>
    </row>
    <row r="9" spans="1:7">
      <c r="A9" s="17">
        <v>69</v>
      </c>
      <c r="B9" s="15">
        <v>0.78681144475874287</v>
      </c>
      <c r="C9" s="15">
        <v>0.75524747147557159</v>
      </c>
      <c r="D9" s="15">
        <v>0.75622314770315713</v>
      </c>
      <c r="E9" s="15">
        <v>0.73683096643313439</v>
      </c>
      <c r="F9" s="15">
        <v>0.94655889510956315</v>
      </c>
      <c r="G9" s="15">
        <v>0.85142771058976985</v>
      </c>
    </row>
    <row r="10" spans="1:7">
      <c r="A10" s="17">
        <v>70</v>
      </c>
      <c r="B10" s="15">
        <v>0.81812901123972026</v>
      </c>
      <c r="C10" s="15">
        <v>0.78330291234414395</v>
      </c>
      <c r="D10" s="15">
        <v>0.79270491507435425</v>
      </c>
      <c r="E10" s="15">
        <v>0.76923870528567295</v>
      </c>
      <c r="F10" s="15">
        <v>0.95090641079585614</v>
      </c>
      <c r="G10" s="15">
        <v>0.85675326542244601</v>
      </c>
    </row>
    <row r="11" spans="1:7">
      <c r="A11" s="17">
        <v>71</v>
      </c>
      <c r="B11" s="15">
        <v>0.85117964625509035</v>
      </c>
      <c r="C11" s="15">
        <v>0.81322808722229367</v>
      </c>
      <c r="D11" s="15">
        <v>0.83051924674946787</v>
      </c>
      <c r="E11" s="15">
        <v>0.80308320537589351</v>
      </c>
      <c r="F11" s="15">
        <v>0.95907862926335929</v>
      </c>
      <c r="G11" s="15">
        <v>0.86620975554229618</v>
      </c>
    </row>
    <row r="12" spans="1:7">
      <c r="A12" s="17">
        <v>72</v>
      </c>
      <c r="B12" s="15">
        <v>0.88576408714715282</v>
      </c>
      <c r="C12" s="15">
        <v>0.84426561870816952</v>
      </c>
      <c r="D12" s="15">
        <v>0.86967179702833874</v>
      </c>
      <c r="E12" s="15">
        <v>0.83762374350184632</v>
      </c>
      <c r="F12" s="15">
        <v>0.96980610858151761</v>
      </c>
      <c r="G12" s="15">
        <v>0.8789528269509288</v>
      </c>
    </row>
    <row r="13" spans="1:7">
      <c r="A13" s="17">
        <v>73</v>
      </c>
      <c r="B13" s="15">
        <v>0.92176090275849087</v>
      </c>
      <c r="C13" s="15">
        <v>0.87581375342528744</v>
      </c>
      <c r="D13" s="15">
        <v>0.91019247571629713</v>
      </c>
      <c r="E13" s="15">
        <v>0.8722824300196983</v>
      </c>
      <c r="F13" s="15">
        <v>0.98217703907368503</v>
      </c>
      <c r="G13" s="15">
        <v>0.89425609787427562</v>
      </c>
    </row>
    <row r="14" spans="1:7">
      <c r="A14" s="17">
        <v>74</v>
      </c>
      <c r="B14" s="15">
        <v>0.95908758598249377</v>
      </c>
      <c r="C14" s="15">
        <v>0.90759003920843895</v>
      </c>
      <c r="D14" s="15">
        <v>0.95208453827713024</v>
      </c>
      <c r="E14" s="15">
        <v>0.90680303251220684</v>
      </c>
      <c r="F14" s="15">
        <v>0.99566101841595112</v>
      </c>
      <c r="G14" s="15">
        <v>0.9117001834542483</v>
      </c>
    </row>
    <row r="15" spans="1:7">
      <c r="A15" s="17">
        <v>75</v>
      </c>
      <c r="B15" s="15">
        <v>0.99761804352498074</v>
      </c>
      <c r="C15" s="15">
        <v>0.93971156106342724</v>
      </c>
      <c r="D15" s="15">
        <v>0.99528145012746227</v>
      </c>
      <c r="E15" s="15">
        <v>0.94135518006004837</v>
      </c>
      <c r="F15" s="15">
        <v>1.0098209078126483</v>
      </c>
      <c r="G15" s="15">
        <v>0.93112775714713669</v>
      </c>
    </row>
    <row r="16" spans="1:7">
      <c r="A16" s="17">
        <v>76</v>
      </c>
      <c r="B16" s="15">
        <v>1.0372074773044624</v>
      </c>
      <c r="C16" s="15">
        <v>0.97248142534313997</v>
      </c>
      <c r="D16" s="15">
        <v>1.0396442436836331</v>
      </c>
      <c r="E16" s="15">
        <v>0.97634619231595998</v>
      </c>
      <c r="F16" s="15">
        <v>1.0244814593942226</v>
      </c>
      <c r="G16" s="15">
        <v>0.95229767111235941</v>
      </c>
    </row>
    <row r="17" spans="1:7">
      <c r="A17" s="17">
        <v>77</v>
      </c>
      <c r="B17" s="15">
        <v>1.077710662940488</v>
      </c>
      <c r="C17" s="15">
        <v>1.0062916910363808</v>
      </c>
      <c r="D17" s="15">
        <v>1.0849591107795984</v>
      </c>
      <c r="E17" s="15">
        <v>1.0123600907095995</v>
      </c>
      <c r="F17" s="15">
        <v>1.0398556277551498</v>
      </c>
      <c r="G17" s="15">
        <v>0.97459946005847553</v>
      </c>
    </row>
    <row r="18" spans="1:7">
      <c r="A18" s="17">
        <v>78</v>
      </c>
      <c r="B18" s="15">
        <v>1.1189181397085337</v>
      </c>
      <c r="C18" s="15">
        <v>1.0415382621779183</v>
      </c>
      <c r="D18" s="15">
        <v>1.1309118719372555</v>
      </c>
      <c r="E18" s="15">
        <v>1.0500694351451145</v>
      </c>
      <c r="F18" s="15">
        <v>1.0562808460976154</v>
      </c>
      <c r="G18" s="15">
        <v>0.99698419211854838</v>
      </c>
    </row>
    <row r="19" spans="1:7">
      <c r="A19" s="17">
        <v>79</v>
      </c>
      <c r="B19" s="15">
        <v>1.1606546106419269</v>
      </c>
      <c r="C19" s="15">
        <v>1.0784496440788596</v>
      </c>
      <c r="D19" s="15">
        <v>1.1772445562315434</v>
      </c>
      <c r="E19" s="15">
        <v>1.0899997252388001</v>
      </c>
      <c r="F19" s="15">
        <v>1.0740135823890606</v>
      </c>
      <c r="G19" s="15">
        <v>1.0181293191751033</v>
      </c>
    </row>
    <row r="20" spans="1:7">
      <c r="A20" s="17">
        <v>80</v>
      </c>
      <c r="B20" s="15">
        <v>1.2028308454846861</v>
      </c>
      <c r="C20" s="15">
        <v>1.11706116962792</v>
      </c>
      <c r="D20" s="15">
        <v>1.2238297648090282</v>
      </c>
      <c r="E20" s="15">
        <v>1.1323698491650775</v>
      </c>
      <c r="F20" s="15">
        <v>1.0931639419597767</v>
      </c>
      <c r="G20" s="15">
        <v>1.037111556223336</v>
      </c>
    </row>
    <row r="21" spans="1:7">
      <c r="A21" s="17">
        <v>81</v>
      </c>
      <c r="B21" s="15">
        <v>1.2453696024713832</v>
      </c>
      <c r="C21" s="15">
        <v>1.1571302345323662</v>
      </c>
      <c r="D21" s="15">
        <v>1.2705896520347399</v>
      </c>
      <c r="E21" s="15">
        <v>1.176778511249051</v>
      </c>
      <c r="F21" s="15">
        <v>1.1136578367543764</v>
      </c>
      <c r="G21" s="15">
        <v>1.0545170650717079</v>
      </c>
    </row>
    <row r="22" spans="1:7">
      <c r="A22" s="17">
        <v>82</v>
      </c>
      <c r="B22" s="15">
        <v>1.2881487251273194</v>
      </c>
      <c r="C22" s="15">
        <v>1.1980864679277903</v>
      </c>
      <c r="D22" s="15">
        <v>1.3174301369742283</v>
      </c>
      <c r="E22" s="15">
        <v>1.2223674547106622</v>
      </c>
      <c r="F22" s="15">
        <v>1.135226485725902</v>
      </c>
      <c r="G22" s="15">
        <v>1.0712789596994956</v>
      </c>
    </row>
    <row r="23" spans="1:7">
      <c r="A23" s="17">
        <v>83</v>
      </c>
      <c r="B23" s="15">
        <v>1.3310454339564182</v>
      </c>
      <c r="C23" s="15">
        <v>1.2392502770541554</v>
      </c>
      <c r="D23" s="15">
        <v>1.3642620597764812</v>
      </c>
      <c r="E23" s="15">
        <v>1.2681876998948107</v>
      </c>
      <c r="F23" s="15">
        <v>1.1575715307061125</v>
      </c>
      <c r="G23" s="15">
        <v>1.0881245210136081</v>
      </c>
    </row>
    <row r="24" spans="1:7">
      <c r="A24" s="17">
        <v>84</v>
      </c>
      <c r="B24" s="15">
        <v>1.3739356100652995</v>
      </c>
      <c r="C24" s="15">
        <v>1.280068104166207</v>
      </c>
      <c r="D24" s="15">
        <v>1.4109988781082008</v>
      </c>
      <c r="E24" s="15">
        <v>1.3135013806938622</v>
      </c>
      <c r="F24" s="15">
        <v>1.180372609131866</v>
      </c>
      <c r="G24" s="15">
        <v>1.1054627421069454</v>
      </c>
    </row>
    <row r="25" spans="1:7">
      <c r="A25" s="17">
        <v>85</v>
      </c>
      <c r="B25" s="15">
        <v>1.4167409312301755</v>
      </c>
      <c r="C25" s="15">
        <v>1.3202153937620302</v>
      </c>
      <c r="D25" s="15">
        <v>1.4576113129129509</v>
      </c>
      <c r="E25" s="15">
        <v>1.357886614406155</v>
      </c>
      <c r="F25" s="15">
        <v>1.2032952707272828</v>
      </c>
      <c r="G25" s="15">
        <v>1.1234773589977456</v>
      </c>
    </row>
    <row r="26" spans="1:7">
      <c r="A26" s="17">
        <v>86</v>
      </c>
      <c r="B26" s="15">
        <v>1.4594198810021488</v>
      </c>
      <c r="C26" s="15">
        <v>1.3595910669135951</v>
      </c>
      <c r="D26" s="15">
        <v>1.5041211156223848</v>
      </c>
      <c r="E26" s="15">
        <v>1.4012214112953789</v>
      </c>
      <c r="F26" s="15">
        <v>1.2259675823946186</v>
      </c>
      <c r="G26" s="15">
        <v>1.142176499501379</v>
      </c>
    </row>
    <row r="27" spans="1:7">
      <c r="A27" s="17">
        <v>87</v>
      </c>
      <c r="B27" s="15">
        <v>1.5018695665373343</v>
      </c>
      <c r="C27" s="15">
        <v>1.3981784553366288</v>
      </c>
      <c r="D27" s="15">
        <v>1.550487633334986</v>
      </c>
      <c r="E27" s="15">
        <v>1.4435283201267619</v>
      </c>
      <c r="F27" s="15">
        <v>1.2479616030506124</v>
      </c>
      <c r="G27" s="15">
        <v>1.161338684204118</v>
      </c>
    </row>
    <row r="28" spans="1:7">
      <c r="A28" s="17">
        <v>88</v>
      </c>
      <c r="B28" s="15">
        <v>1.5439412376541701</v>
      </c>
      <c r="C28" s="15">
        <v>1.4358189021801586</v>
      </c>
      <c r="D28" s="15">
        <v>1.596617704247689</v>
      </c>
      <c r="E28" s="15">
        <v>1.4847153720870603</v>
      </c>
      <c r="F28" s="15">
        <v>1.2688382720816525</v>
      </c>
      <c r="G28" s="15">
        <v>1.1804569778275678</v>
      </c>
    </row>
    <row r="29" spans="1:7">
      <c r="A29" s="17">
        <v>89</v>
      </c>
      <c r="B29" s="15">
        <v>1.5854696882762607</v>
      </c>
      <c r="C29" s="15">
        <v>1.4719557960705096</v>
      </c>
      <c r="D29" s="15">
        <v>1.6423847290261822</v>
      </c>
      <c r="E29" s="15">
        <v>1.5243021970945536</v>
      </c>
      <c r="F29" s="15">
        <v>1.2882307596137506</v>
      </c>
      <c r="G29" s="15">
        <v>1.198576598678889</v>
      </c>
    </row>
    <row r="30" spans="1:7">
      <c r="A30" s="17">
        <v>90</v>
      </c>
      <c r="B30" s="15">
        <v>1.6262643001323696</v>
      </c>
      <c r="C30" s="15">
        <v>1.5054139108302598</v>
      </c>
      <c r="D30" s="15">
        <v>1.6875968363767544</v>
      </c>
      <c r="E30" s="15">
        <v>1.5611657263498258</v>
      </c>
      <c r="F30" s="15">
        <v>1.3059549912883688</v>
      </c>
      <c r="G30" s="15">
        <v>1.2142499285564068</v>
      </c>
    </row>
    <row r="31" spans="1:7">
      <c r="A31" s="17">
        <v>91</v>
      </c>
      <c r="B31" s="15">
        <v>1.6660178655295186</v>
      </c>
      <c r="C31" s="15">
        <v>1.5345336406019019</v>
      </c>
      <c r="D31" s="15">
        <v>1.7319143450088987</v>
      </c>
      <c r="E31" s="15">
        <v>1.593677741542973</v>
      </c>
      <c r="F31" s="15">
        <v>1.3218733528488502</v>
      </c>
      <c r="G31" s="15">
        <v>1.2256534400644792</v>
      </c>
    </row>
    <row r="32" spans="1:7">
      <c r="A32" s="17">
        <v>92</v>
      </c>
      <c r="B32" s="15">
        <v>1.7042107003094971</v>
      </c>
      <c r="C32" s="15">
        <v>1.5573969836468571</v>
      </c>
      <c r="D32" s="15">
        <v>1.7747670005607044</v>
      </c>
      <c r="E32" s="15">
        <v>1.6199352701237821</v>
      </c>
      <c r="F32" s="15">
        <v>1.3357302631398513</v>
      </c>
      <c r="G32" s="15">
        <v>1.2307906414943917</v>
      </c>
    </row>
    <row r="33" spans="1:7">
      <c r="A33" s="17">
        <v>93</v>
      </c>
      <c r="B33" s="15">
        <v>1.740161351809927</v>
      </c>
      <c r="C33" s="15">
        <v>1.5720060555656949</v>
      </c>
      <c r="D33" s="15">
        <v>1.8154137905893903</v>
      </c>
      <c r="E33" s="15">
        <v>1.63793404652317</v>
      </c>
      <c r="F33" s="15">
        <v>1.3471553205864548</v>
      </c>
      <c r="G33" s="15">
        <v>1.2276969741196162</v>
      </c>
    </row>
    <row r="34" spans="1:7">
      <c r="A34" s="17">
        <v>94</v>
      </c>
      <c r="B34" s="15">
        <v>1.773145184569497</v>
      </c>
      <c r="C34" s="15">
        <v>1.5764673103915749</v>
      </c>
      <c r="D34" s="15">
        <v>1.8530691609607406</v>
      </c>
      <c r="E34" s="15">
        <v>1.6457569631282505</v>
      </c>
      <c r="F34" s="15">
        <v>1.3557420376339682</v>
      </c>
      <c r="G34" s="15">
        <v>1.21460194272292</v>
      </c>
    </row>
    <row r="35" spans="1:7">
      <c r="A35" s="17">
        <v>95</v>
      </c>
      <c r="B35" s="15">
        <v>1.8025295942777475</v>
      </c>
      <c r="C35" s="15">
        <v>1.5691384108784097</v>
      </c>
      <c r="D35" s="15">
        <v>1.8870514861239447</v>
      </c>
      <c r="E35" s="15">
        <v>1.6417329952881226</v>
      </c>
      <c r="F35" s="15">
        <v>1.3611138235102125</v>
      </c>
      <c r="G35" s="15">
        <v>1.1900130300945428</v>
      </c>
    </row>
    <row r="36" spans="1:7">
      <c r="A36" s="17">
        <v>96</v>
      </c>
      <c r="B36" s="15">
        <v>1.8278386398914204</v>
      </c>
      <c r="C36" s="15">
        <v>1.5487757300434961</v>
      </c>
      <c r="D36" s="15">
        <v>1.91685012549657</v>
      </c>
      <c r="E36" s="15">
        <v>1.6245959512883641</v>
      </c>
      <c r="F36" s="15">
        <v>1.3629759555935146</v>
      </c>
      <c r="G36" s="15">
        <v>1.1528044536140727</v>
      </c>
    </row>
    <row r="37" spans="1:7">
      <c r="A37" s="17">
        <v>97</v>
      </c>
      <c r="B37" s="15">
        <v>1.8487956953497651</v>
      </c>
      <c r="C37" s="15">
        <v>1.5145948433003402</v>
      </c>
      <c r="D37" s="15">
        <v>1.9421687046757059</v>
      </c>
      <c r="E37" s="15">
        <v>1.5935466673916141</v>
      </c>
      <c r="F37" s="15">
        <v>1.36115494358459</v>
      </c>
      <c r="G37" s="15">
        <v>1.1022687639436524</v>
      </c>
    </row>
    <row r="38" spans="1:7">
      <c r="A38" s="17">
        <v>98</v>
      </c>
      <c r="B38" s="15">
        <v>1.8653022986528023</v>
      </c>
      <c r="C38" s="15">
        <v>1.4662887587617117</v>
      </c>
      <c r="D38" s="15">
        <v>1.962901350237499</v>
      </c>
      <c r="E38" s="15">
        <v>1.5482710071884382</v>
      </c>
      <c r="F38" s="15">
        <v>1.3555910316613538</v>
      </c>
      <c r="G38" s="15">
        <v>1.0381362814793751</v>
      </c>
    </row>
  </sheetData>
  <sheetProtection password="D0A7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K40"/>
  <sheetViews>
    <sheetView workbookViewId="0">
      <selection activeCell="A3" sqref="A3"/>
    </sheetView>
  </sheetViews>
  <sheetFormatPr defaultRowHeight="15"/>
  <sheetData>
    <row r="1" spans="1:11">
      <c r="A1" s="7" t="s">
        <v>126</v>
      </c>
    </row>
    <row r="2" spans="1:11">
      <c r="A2" s="20" t="s">
        <v>41</v>
      </c>
    </row>
    <row r="4" spans="1:11">
      <c r="B4" s="100">
        <v>0.2</v>
      </c>
      <c r="C4" s="100"/>
      <c r="D4" s="100">
        <v>0.1</v>
      </c>
      <c r="E4" s="100"/>
      <c r="F4" s="100">
        <v>0.1</v>
      </c>
      <c r="G4" s="100"/>
      <c r="H4" s="100">
        <v>0.6</v>
      </c>
      <c r="I4" s="100"/>
      <c r="J4" s="100">
        <v>1</v>
      </c>
      <c r="K4" s="100"/>
    </row>
    <row r="5" spans="1:11">
      <c r="B5" s="99" t="s">
        <v>0</v>
      </c>
      <c r="C5" s="99"/>
      <c r="D5" s="99" t="s">
        <v>1</v>
      </c>
      <c r="E5" s="99"/>
      <c r="F5" s="99" t="s">
        <v>2</v>
      </c>
      <c r="G5" s="99"/>
      <c r="H5" s="99" t="s">
        <v>3</v>
      </c>
      <c r="I5" s="99"/>
      <c r="J5" s="99" t="s">
        <v>4</v>
      </c>
      <c r="K5" s="99"/>
    </row>
    <row r="6" spans="1:11">
      <c r="A6" s="1" t="s">
        <v>5</v>
      </c>
      <c r="B6" s="19" t="s">
        <v>6</v>
      </c>
      <c r="C6" s="19" t="s">
        <v>7</v>
      </c>
      <c r="D6" s="19" t="s">
        <v>6</v>
      </c>
      <c r="E6" s="19" t="s">
        <v>7</v>
      </c>
      <c r="F6" s="19" t="s">
        <v>6</v>
      </c>
      <c r="G6" s="19" t="s">
        <v>7</v>
      </c>
      <c r="H6" s="1" t="s">
        <v>6</v>
      </c>
      <c r="I6" s="1" t="s">
        <v>7</v>
      </c>
      <c r="J6" s="1" t="s">
        <v>6</v>
      </c>
      <c r="K6" s="1" t="s">
        <v>7</v>
      </c>
    </row>
    <row r="7" spans="1:11">
      <c r="A7" s="3">
        <v>65</v>
      </c>
      <c r="B7" s="5">
        <v>1.2964395681458631</v>
      </c>
      <c r="C7" s="5">
        <v>0.87319256987571436</v>
      </c>
      <c r="D7" s="5">
        <v>0.99558871850834063</v>
      </c>
      <c r="E7" s="5">
        <v>1.0224334170293214</v>
      </c>
      <c r="F7" s="5">
        <v>0.76344486467073513</v>
      </c>
      <c r="G7" s="5">
        <v>0.83587173429787909</v>
      </c>
      <c r="H7" s="5">
        <v>0.77849629679414734</v>
      </c>
      <c r="I7" s="5">
        <v>0.76879024411978725</v>
      </c>
      <c r="J7" s="5">
        <v>0.90228905002356863</v>
      </c>
      <c r="K7" s="5">
        <v>0.82174317557973531</v>
      </c>
    </row>
    <row r="8" spans="1:11">
      <c r="A8" s="3">
        <v>66</v>
      </c>
      <c r="B8" s="5">
        <v>1.1837720630000621</v>
      </c>
      <c r="C8" s="5">
        <v>0.8010515481976086</v>
      </c>
      <c r="D8" s="5">
        <v>1.0042634822493852</v>
      </c>
      <c r="E8" s="5">
        <v>1.0176736387234366</v>
      </c>
      <c r="F8" s="5">
        <v>0.79971113481745104</v>
      </c>
      <c r="G8" s="5">
        <v>0.85788017792719251</v>
      </c>
      <c r="H8" s="5">
        <v>0.833818494335959</v>
      </c>
      <c r="I8" s="5">
        <v>0.82363737775341672</v>
      </c>
      <c r="J8" s="5">
        <v>0.91744297090827143</v>
      </c>
      <c r="K8" s="5">
        <v>0.84194811795663471</v>
      </c>
    </row>
    <row r="9" spans="1:11">
      <c r="A9" s="3">
        <v>67</v>
      </c>
      <c r="B9" s="5">
        <v>1.090965892605732</v>
      </c>
      <c r="C9" s="5">
        <v>0.74546247930131693</v>
      </c>
      <c r="D9" s="5">
        <v>1.0145748225374813</v>
      </c>
      <c r="E9" s="5">
        <v>1.0138621363155425</v>
      </c>
      <c r="F9" s="5">
        <v>0.83488748213213526</v>
      </c>
      <c r="G9" s="5">
        <v>0.87951678824935542</v>
      </c>
      <c r="H9" s="5">
        <v>0.8832446011189532</v>
      </c>
      <c r="I9" s="5">
        <v>0.87225309649935501</v>
      </c>
      <c r="J9" s="5">
        <v>0.93308616965947999</v>
      </c>
      <c r="K9" s="5">
        <v>0.86178224621636623</v>
      </c>
    </row>
    <row r="10" spans="1:11">
      <c r="A10" s="3">
        <v>68</v>
      </c>
      <c r="B10" s="5">
        <v>1.0178934550099035</v>
      </c>
      <c r="C10" s="5">
        <v>0.70609976954638587</v>
      </c>
      <c r="D10" s="5">
        <v>1.0261889949853118</v>
      </c>
      <c r="E10" s="5">
        <v>1.0113692875078339</v>
      </c>
      <c r="F10" s="5">
        <v>0.86894529016852384</v>
      </c>
      <c r="G10" s="5">
        <v>0.90075619480989944</v>
      </c>
      <c r="H10" s="5">
        <v>0.92682171759712773</v>
      </c>
      <c r="I10" s="5">
        <v>0.9146713810073378</v>
      </c>
      <c r="J10" s="5">
        <v>0.94918515007564097</v>
      </c>
      <c r="K10" s="5">
        <v>0.88123533074545324</v>
      </c>
    </row>
    <row r="11" spans="1:11">
      <c r="A11" s="3">
        <v>69</v>
      </c>
      <c r="B11" s="5">
        <v>0.9638707399644556</v>
      </c>
      <c r="C11" s="5">
        <v>0.68196345051597063</v>
      </c>
      <c r="D11" s="5">
        <v>1.0383781689779863</v>
      </c>
      <c r="E11" s="5">
        <v>1.0100601101172142</v>
      </c>
      <c r="F11" s="5">
        <v>0.90185754651617434</v>
      </c>
      <c r="G11" s="5">
        <v>0.92150200356117462</v>
      </c>
      <c r="H11" s="5">
        <v>0.96504004661252429</v>
      </c>
      <c r="I11" s="5">
        <v>0.95104073311262327</v>
      </c>
      <c r="J11" s="5">
        <v>0.96582174750982164</v>
      </c>
      <c r="K11" s="5">
        <v>0.90017334133860705</v>
      </c>
    </row>
    <row r="12" spans="1:11">
      <c r="A12" s="3">
        <v>70</v>
      </c>
      <c r="B12" s="5">
        <v>0.9269785778659867</v>
      </c>
      <c r="C12" s="5">
        <v>0.67157420560958925</v>
      </c>
      <c r="D12" s="5">
        <v>1.0503254372531008</v>
      </c>
      <c r="E12" s="5">
        <v>1.0091792789440024</v>
      </c>
      <c r="F12" s="5">
        <v>0.9335907370286578</v>
      </c>
      <c r="G12" s="5">
        <v>0.9415824539687816</v>
      </c>
      <c r="H12" s="5">
        <v>0.99856359391077876</v>
      </c>
      <c r="I12" s="5">
        <v>0.98165931074126433</v>
      </c>
      <c r="J12" s="5">
        <v>0.98292548934784052</v>
      </c>
      <c r="K12" s="5">
        <v>0.91838660085795487</v>
      </c>
    </row>
    <row r="13" spans="1:11">
      <c r="A13" s="3">
        <v>71</v>
      </c>
      <c r="B13" s="5">
        <v>0.90374483290787933</v>
      </c>
      <c r="C13" s="5">
        <v>0.67272210709302438</v>
      </c>
      <c r="D13" s="5">
        <v>1.0615274986723171</v>
      </c>
      <c r="E13" s="5">
        <v>1.0079024638145653</v>
      </c>
      <c r="F13" s="5">
        <v>0.96412076320051832</v>
      </c>
      <c r="G13" s="5">
        <v>0.96075215522196789</v>
      </c>
      <c r="H13" s="5">
        <v>1.0275857664559991</v>
      </c>
      <c r="I13" s="5">
        <v>1.0072231529665339</v>
      </c>
      <c r="J13" s="5">
        <v>0.99986525264245874</v>
      </c>
      <c r="K13" s="5">
        <v>0.93574377510217843</v>
      </c>
    </row>
    <row r="14" spans="1:11">
      <c r="A14" s="3">
        <v>72</v>
      </c>
      <c r="B14" s="5">
        <v>0.89042041524689886</v>
      </c>
      <c r="C14" s="5">
        <v>0.68283891677751574</v>
      </c>
      <c r="D14" s="5">
        <v>1.0717004749305683</v>
      </c>
      <c r="E14" s="5">
        <v>1.0057804597367535</v>
      </c>
      <c r="F14" s="5">
        <v>0.99344089591298201</v>
      </c>
      <c r="G14" s="5">
        <v>0.97874887478930905</v>
      </c>
      <c r="H14" s="5">
        <v>1.0521423034613875</v>
      </c>
      <c r="I14" s="5">
        <v>1.0285452779209225</v>
      </c>
      <c r="J14" s="5">
        <v>1.0158836022105673</v>
      </c>
      <c r="K14" s="5">
        <v>0.95214788356066293</v>
      </c>
    </row>
    <row r="15" spans="1:11">
      <c r="A15" s="3">
        <v>73</v>
      </c>
      <c r="B15" s="5">
        <v>0.88424762689844461</v>
      </c>
      <c r="C15" s="5">
        <v>0.69928393762567453</v>
      </c>
      <c r="D15" s="5">
        <v>1.080493529489345</v>
      </c>
      <c r="E15" s="5">
        <v>1.0025977081033819</v>
      </c>
      <c r="F15" s="5">
        <v>1.0215435236629804</v>
      </c>
      <c r="G15" s="5">
        <v>0.99535555644102613</v>
      </c>
      <c r="H15" s="5">
        <v>1.0723827622919413</v>
      </c>
      <c r="I15" s="5">
        <v>1.0464240228548134</v>
      </c>
      <c r="J15" s="5">
        <v>1.0304828880700863</v>
      </c>
      <c r="K15" s="5">
        <v>0.9675065276924637</v>
      </c>
    </row>
    <row r="16" spans="1:11">
      <c r="A16" s="3">
        <v>74</v>
      </c>
      <c r="B16" s="5">
        <v>0.88370483952171264</v>
      </c>
      <c r="C16" s="5">
        <v>0.72017856462895224</v>
      </c>
      <c r="D16" s="5">
        <v>1.0875075201427129</v>
      </c>
      <c r="E16" s="5">
        <v>0.99836354147608586</v>
      </c>
      <c r="F16" s="5">
        <v>1.048389838831463</v>
      </c>
      <c r="G16" s="5">
        <v>1.0104426384667864</v>
      </c>
      <c r="H16" s="5">
        <v>1.0889052791364053</v>
      </c>
      <c r="I16" s="5">
        <v>1.0612694475949069</v>
      </c>
      <c r="J16" s="5">
        <v>1.0436738712836033</v>
      </c>
      <c r="K16" s="5">
        <v>0.98167799947702183</v>
      </c>
    </row>
    <row r="17" spans="1:11">
      <c r="A17" s="3">
        <v>75</v>
      </c>
      <c r="B17" s="5">
        <v>0.88777981768646341</v>
      </c>
      <c r="C17" s="5">
        <v>0.74500977403329915</v>
      </c>
      <c r="D17" s="5">
        <v>1.0923676976682872</v>
      </c>
      <c r="E17" s="5">
        <v>0.99291418927525199</v>
      </c>
      <c r="F17" s="5">
        <v>1.0738843890818424</v>
      </c>
      <c r="G17" s="5">
        <v>1.0239862870457324</v>
      </c>
      <c r="H17" s="5">
        <v>1.102516771525387</v>
      </c>
      <c r="I17" s="5">
        <v>1.073256300199293</v>
      </c>
      <c r="J17" s="5">
        <v>1.0556912351275378</v>
      </c>
      <c r="K17" s="5">
        <v>0.99464578255833391</v>
      </c>
    </row>
    <row r="18" spans="1:11">
      <c r="A18" s="3">
        <v>76</v>
      </c>
      <c r="B18" s="5">
        <v>0.89644584024747265</v>
      </c>
      <c r="C18" s="5">
        <v>0.77430357899444413</v>
      </c>
      <c r="D18" s="5">
        <v>1.0947171310045658</v>
      </c>
      <c r="E18" s="5">
        <v>0.98620084406867092</v>
      </c>
      <c r="F18" s="5">
        <v>1.0978825086051474</v>
      </c>
      <c r="G18" s="5">
        <v>1.0360184864123296</v>
      </c>
      <c r="H18" s="5">
        <v>1.1140799166251378</v>
      </c>
      <c r="I18" s="5">
        <v>1.0825439903756722</v>
      </c>
      <c r="J18" s="5">
        <v>1.0669970819855485</v>
      </c>
      <c r="K18" s="5">
        <v>1.0066090430723922</v>
      </c>
    </row>
    <row r="19" spans="1:11">
      <c r="A19" s="3">
        <v>77</v>
      </c>
      <c r="B19" s="5">
        <v>0.91079782187381508</v>
      </c>
      <c r="C19" s="5">
        <v>0.80914154527525761</v>
      </c>
      <c r="D19" s="5">
        <v>1.0945420665238712</v>
      </c>
      <c r="E19" s="5">
        <v>0.97834526529580068</v>
      </c>
      <c r="F19" s="5">
        <v>1.1202034456013188</v>
      </c>
      <c r="G19" s="5">
        <v>1.0466008498860577</v>
      </c>
      <c r="H19" s="5">
        <v>1.1240066774517812</v>
      </c>
      <c r="I19" s="5">
        <v>1.0894808758335202</v>
      </c>
      <c r="J19" s="5">
        <v>1.0780381220583508</v>
      </c>
      <c r="K19" s="5">
        <v>1.0180114460733494</v>
      </c>
    </row>
    <row r="20" spans="1:11">
      <c r="A20" s="3">
        <v>78</v>
      </c>
      <c r="B20" s="5">
        <v>0.93229033328194411</v>
      </c>
      <c r="C20" s="5">
        <v>0.85076267264281469</v>
      </c>
      <c r="D20" s="5">
        <v>1.0921675065432881</v>
      </c>
      <c r="E20" s="5">
        <v>0.96973153742271989</v>
      </c>
      <c r="F20" s="5">
        <v>1.1406366646498369</v>
      </c>
      <c r="G20" s="5">
        <v>1.0557883014468548</v>
      </c>
      <c r="H20" s="5">
        <v>1.1319824903351789</v>
      </c>
      <c r="I20" s="5">
        <v>1.0942106004232197</v>
      </c>
      <c r="J20" s="5">
        <v>1.0889279779768086</v>
      </c>
      <c r="K20" s="5">
        <v>1.0292308786694524</v>
      </c>
    </row>
    <row r="21" spans="1:11">
      <c r="A21" s="3">
        <v>79</v>
      </c>
      <c r="B21" s="5">
        <v>0.96204545203872194</v>
      </c>
      <c r="C21" s="5">
        <v>0.90014555827240816</v>
      </c>
      <c r="D21" s="5">
        <v>1.0880146493762088</v>
      </c>
      <c r="E21" s="5">
        <v>0.96076535746661085</v>
      </c>
      <c r="F21" s="5">
        <v>1.158984726256044</v>
      </c>
      <c r="G21" s="5">
        <v>1.0635957065861976</v>
      </c>
      <c r="H21" s="5">
        <v>1.1369078700665742</v>
      </c>
      <c r="I21" s="5">
        <v>1.0966141232886231</v>
      </c>
      <c r="J21" s="5">
        <v>1.0992537500109143</v>
      </c>
      <c r="K21" s="5">
        <v>1.0404336920329365</v>
      </c>
    </row>
    <row r="22" spans="1:11">
      <c r="A22" s="3">
        <v>80</v>
      </c>
      <c r="B22" s="5">
        <v>1.0005274664266093</v>
      </c>
      <c r="C22" s="5">
        <v>0.95782360812559308</v>
      </c>
      <c r="D22" s="5">
        <v>1.0824616523779771</v>
      </c>
      <c r="E22" s="5">
        <v>0.95179915446793117</v>
      </c>
      <c r="F22" s="5">
        <v>1.175102417879218</v>
      </c>
      <c r="G22" s="5">
        <v>1.069953744017458</v>
      </c>
      <c r="H22" s="5">
        <v>1.137342865199064</v>
      </c>
      <c r="I22" s="5">
        <v>1.0960806648311447</v>
      </c>
      <c r="J22" s="5">
        <v>1.1082676194304797</v>
      </c>
      <c r="K22" s="5">
        <v>1.0513884103723443</v>
      </c>
    </row>
    <row r="23" spans="1:11">
      <c r="A23" s="3">
        <v>81</v>
      </c>
      <c r="B23" s="5">
        <v>1.0474295153425046</v>
      </c>
      <c r="C23" s="5">
        <v>1.0234578781474439</v>
      </c>
      <c r="D23" s="5">
        <v>1.0756704733960885</v>
      </c>
      <c r="E23" s="5">
        <v>0.94274439800491505</v>
      </c>
      <c r="F23" s="5">
        <v>1.1889163287618336</v>
      </c>
      <c r="G23" s="5">
        <v>1.0746993018952085</v>
      </c>
      <c r="H23" s="5">
        <v>1.1320728711962116</v>
      </c>
      <c r="I23" s="5">
        <v>1.0919240988695971</v>
      </c>
      <c r="J23" s="5">
        <v>1.11518830600202</v>
      </c>
      <c r="K23" s="5">
        <v>1.0615904049412594</v>
      </c>
    </row>
    <row r="24" spans="1:11">
      <c r="A24" s="3">
        <v>82</v>
      </c>
      <c r="B24" s="5">
        <v>1.1017670877776222</v>
      </c>
      <c r="C24" s="5">
        <v>1.0957702594912639</v>
      </c>
      <c r="D24" s="5">
        <v>1.0675484429459194</v>
      </c>
      <c r="E24" s="5">
        <v>0.93337421933277043</v>
      </c>
      <c r="F24" s="5">
        <v>1.2004098461764134</v>
      </c>
      <c r="G24" s="5">
        <v>1.0776282140584019</v>
      </c>
      <c r="H24" s="5">
        <v>1.1203537439650126</v>
      </c>
      <c r="I24" s="5">
        <v>1.0840194673559476</v>
      </c>
      <c r="J24" s="5">
        <v>1.1193614928467652</v>
      </c>
      <c r="K24" s="5">
        <v>1.0706659756509387</v>
      </c>
    </row>
    <row r="25" spans="1:11">
      <c r="A25" s="3">
        <v>83</v>
      </c>
      <c r="B25" s="5">
        <v>1.1623582232721035</v>
      </c>
      <c r="C25" s="5">
        <v>1.1728111700548094</v>
      </c>
      <c r="D25" s="5">
        <v>1.058030376838897</v>
      </c>
      <c r="E25" s="5">
        <v>0.92361292692498709</v>
      </c>
      <c r="F25" s="5">
        <v>1.2095962386195771</v>
      </c>
      <c r="G25" s="5">
        <v>1.0785497474566947</v>
      </c>
      <c r="H25" s="5">
        <v>1.1023444461610612</v>
      </c>
      <c r="I25" s="5">
        <v>1.0730438437152316</v>
      </c>
      <c r="J25" s="5">
        <v>1.1206409738969048</v>
      </c>
      <c r="K25" s="5">
        <v>1.0786048076782691</v>
      </c>
    </row>
    <row r="26" spans="1:11">
      <c r="A26" s="3">
        <v>84</v>
      </c>
      <c r="B26" s="5">
        <v>1.2279614664290621</v>
      </c>
      <c r="C26" s="5">
        <v>1.2525643971622091</v>
      </c>
      <c r="D26" s="5">
        <v>1.047216779481315</v>
      </c>
      <c r="E26" s="5">
        <v>0.91356021572048807</v>
      </c>
      <c r="F26" s="5">
        <v>1.2164840212841213</v>
      </c>
      <c r="G26" s="5">
        <v>1.077326729514535</v>
      </c>
      <c r="H26" s="5">
        <v>1.0790584822648503</v>
      </c>
      <c r="I26" s="5">
        <v>1.059500993422718</v>
      </c>
      <c r="J26" s="5">
        <v>1.1193974627212662</v>
      </c>
      <c r="K26" s="5">
        <v>1.0853021700095749</v>
      </c>
    </row>
    <row r="27" spans="1:11">
      <c r="A27" s="3">
        <v>85</v>
      </c>
      <c r="B27" s="5">
        <v>1.2972913338840115</v>
      </c>
      <c r="C27" s="5">
        <v>1.3334258978649174</v>
      </c>
      <c r="D27" s="5">
        <v>1.0353482031837409</v>
      </c>
      <c r="E27" s="5">
        <v>0.90343867149598456</v>
      </c>
      <c r="F27" s="5">
        <v>1.2210746333229687</v>
      </c>
      <c r="G27" s="5">
        <v>1.0738982404494766</v>
      </c>
      <c r="H27" s="5">
        <v>1.0520771358150134</v>
      </c>
      <c r="I27" s="5">
        <v>1.0436206130842856</v>
      </c>
      <c r="J27" s="5">
        <v>1.1163468319164813</v>
      </c>
      <c r="K27" s="5">
        <v>1.0905912386181009</v>
      </c>
    </row>
    <row r="28" spans="1:11">
      <c r="A28" s="3">
        <v>86</v>
      </c>
      <c r="B28" s="5">
        <v>1.3690798629159737</v>
      </c>
      <c r="C28" s="5">
        <v>1.4142562494771371</v>
      </c>
      <c r="D28" s="5">
        <v>1.0225753973456202</v>
      </c>
      <c r="E28" s="5">
        <v>0.89347174604395074</v>
      </c>
      <c r="F28" s="5">
        <v>1.2233585448577102</v>
      </c>
      <c r="G28" s="5">
        <v>1.0682736411247828</v>
      </c>
      <c r="H28" s="5">
        <v>1.0230252636413626</v>
      </c>
      <c r="I28" s="5">
        <v>1.0258010166032141</v>
      </c>
      <c r="J28" s="5">
        <v>1.1122245249883453</v>
      </c>
      <c r="K28" s="5">
        <v>1.0945063985742292</v>
      </c>
    </row>
    <row r="29" spans="1:11">
      <c r="A29" s="3">
        <v>87</v>
      </c>
      <c r="B29" s="5">
        <v>1.4421070917880043</v>
      </c>
      <c r="C29" s="5">
        <v>1.4940575216073055</v>
      </c>
      <c r="D29" s="5">
        <v>1.0088447245380519</v>
      </c>
      <c r="E29" s="5">
        <v>0.88377281185129342</v>
      </c>
      <c r="F29" s="5">
        <v>1.2233096215868813</v>
      </c>
      <c r="G29" s="5">
        <v>1.0604993260974274</v>
      </c>
      <c r="H29" s="5">
        <v>0.99342352351163088</v>
      </c>
      <c r="I29" s="5">
        <v>1.0069126722593922</v>
      </c>
      <c r="J29" s="5">
        <v>1.1076909670770727</v>
      </c>
      <c r="K29" s="5">
        <v>1.0973863214719686</v>
      </c>
    </row>
    <row r="30" spans="1:11">
      <c r="A30" s="3">
        <v>88</v>
      </c>
      <c r="B30" s="5">
        <v>1.5152740157790094</v>
      </c>
      <c r="C30" s="5">
        <v>1.5716659515604627</v>
      </c>
      <c r="D30" s="5">
        <v>0.99398829777621933</v>
      </c>
      <c r="E30" s="5">
        <v>0.87434731057526249</v>
      </c>
      <c r="F30" s="5">
        <v>1.2208849386182119</v>
      </c>
      <c r="G30" s="5">
        <v>1.0506068310678951</v>
      </c>
      <c r="H30" s="5">
        <v>0.9645156469960382</v>
      </c>
      <c r="I30" s="5">
        <v>0.98795545277882579</v>
      </c>
      <c r="J30" s="5">
        <v>1.1032515149928679</v>
      </c>
      <c r="K30" s="5">
        <v>1.0996018761437036</v>
      </c>
    </row>
    <row r="31" spans="1:11">
      <c r="A31" s="3">
        <v>89</v>
      </c>
      <c r="B31" s="5">
        <v>1.5877140740861557</v>
      </c>
      <c r="C31" s="5">
        <v>1.6451748117379579</v>
      </c>
      <c r="D31" s="5">
        <v>0.97795179403160404</v>
      </c>
      <c r="E31" s="5">
        <v>0.86506465205529126</v>
      </c>
      <c r="F31" s="5">
        <v>1.2160253893089839</v>
      </c>
      <c r="G31" s="5">
        <v>1.0385702893250763</v>
      </c>
      <c r="H31" s="5">
        <v>0.93710307463630804</v>
      </c>
      <c r="I31" s="5">
        <v>0.96956817675136264</v>
      </c>
      <c r="J31" s="5">
        <v>1.0992023779330746</v>
      </c>
      <c r="K31" s="5">
        <v>1.1011393625364461</v>
      </c>
    </row>
    <row r="32" spans="1:11">
      <c r="A32" s="3">
        <v>90</v>
      </c>
      <c r="B32" s="5">
        <v>1.6590655845608766</v>
      </c>
      <c r="C32" s="5">
        <v>1.7117345592074829</v>
      </c>
      <c r="D32" s="5">
        <v>0.9608341808139913</v>
      </c>
      <c r="E32" s="5">
        <v>0.85556070710988952</v>
      </c>
      <c r="F32" s="5">
        <v>1.2086622931333357</v>
      </c>
      <c r="G32" s="5">
        <v>1.024287293887657</v>
      </c>
      <c r="H32" s="5">
        <v>0.91150732371744425</v>
      </c>
      <c r="I32" s="5">
        <v>0.9519655368104124</v>
      </c>
      <c r="J32" s="5">
        <v>1.0956671585373745</v>
      </c>
      <c r="K32" s="5">
        <v>1.1015110340274987</v>
      </c>
    </row>
    <row r="33" spans="1:11">
      <c r="A33" s="3">
        <v>91</v>
      </c>
      <c r="B33" s="5">
        <v>1.7291787131319662</v>
      </c>
      <c r="C33" s="5">
        <v>1.7678549802569246</v>
      </c>
      <c r="D33" s="5">
        <v>0.94274828168403568</v>
      </c>
      <c r="E33" s="5">
        <v>0.84509041404609009</v>
      </c>
      <c r="F33" s="5">
        <v>1.1987158413824017</v>
      </c>
      <c r="G33" s="5">
        <v>1.0075832123915978</v>
      </c>
      <c r="H33" s="5">
        <v>0.88766381934874072</v>
      </c>
      <c r="I33" s="5">
        <v>0.93521031478407912</v>
      </c>
      <c r="J33" s="5">
        <v>1.0925804465422815</v>
      </c>
      <c r="K33" s="5">
        <v>1.0999645475656012</v>
      </c>
    </row>
    <row r="34" spans="1:11">
      <c r="A34" s="3">
        <v>92</v>
      </c>
      <c r="B34" s="5">
        <v>1.7977548142652622</v>
      </c>
      <c r="C34" s="5">
        <v>1.809836709888893</v>
      </c>
      <c r="D34" s="5">
        <v>0.92366271684419543</v>
      </c>
      <c r="E34" s="5">
        <v>0.8326403129100507</v>
      </c>
      <c r="F34" s="5">
        <v>1.1860926894125132</v>
      </c>
      <c r="G34" s="5">
        <v>0.98822764189799062</v>
      </c>
      <c r="H34" s="5">
        <v>0.86539919474941163</v>
      </c>
      <c r="I34" s="5">
        <v>0.91926360942005847</v>
      </c>
      <c r="J34" s="5">
        <v>1.0897660203283703</v>
      </c>
      <c r="K34" s="5">
        <v>1.095612303110618</v>
      </c>
    </row>
    <row r="35" spans="1:11">
      <c r="A35" s="3">
        <v>93</v>
      </c>
      <c r="B35" s="5">
        <v>1.8642704120303288</v>
      </c>
      <c r="C35" s="5">
        <v>1.8341624877842604</v>
      </c>
      <c r="D35" s="5">
        <v>0.90342012264090987</v>
      </c>
      <c r="E35" s="5">
        <v>0.81709948364022011</v>
      </c>
      <c r="F35" s="5">
        <v>1.170698662419615</v>
      </c>
      <c r="G35" s="5">
        <v>0.96596141918177603</v>
      </c>
      <c r="H35" s="5">
        <v>0.84451915927195542</v>
      </c>
      <c r="I35" s="5">
        <v>0.90403965186070312</v>
      </c>
      <c r="J35" s="5">
        <v>1.0869774564752914</v>
      </c>
      <c r="K35" s="5">
        <v>1.0875623789554736</v>
      </c>
    </row>
    <row r="36" spans="1:11">
      <c r="A36" s="3">
        <v>94</v>
      </c>
      <c r="B36" s="5">
        <v>1.928083796606866</v>
      </c>
      <c r="C36" s="5">
        <v>1.8377531099020699</v>
      </c>
      <c r="D36" s="5">
        <v>0.88184279444986724</v>
      </c>
      <c r="E36" s="5">
        <v>0.79743295340470088</v>
      </c>
      <c r="F36" s="5">
        <v>1.1524489012932988</v>
      </c>
      <c r="G36" s="5">
        <v>0.94052758972632655</v>
      </c>
      <c r="H36" s="5">
        <v>0.82485748748589971</v>
      </c>
      <c r="I36" s="5">
        <v>0.88944592514889931</v>
      </c>
      <c r="J36" s="5">
        <v>1.0839604213872296</v>
      </c>
      <c r="K36" s="5">
        <v>1.0750142313828563</v>
      </c>
    </row>
    <row r="37" spans="1:11">
      <c r="A37" s="3">
        <v>95</v>
      </c>
      <c r="B37" s="5">
        <v>1.9885600925285554</v>
      </c>
      <c r="C37" s="5">
        <v>1.8180795736048261</v>
      </c>
      <c r="D37" s="5">
        <v>0.85876972635849025</v>
      </c>
      <c r="E37" s="5">
        <v>0.77273946804919302</v>
      </c>
      <c r="F37" s="5">
        <v>1.1312748525185361</v>
      </c>
      <c r="G37" s="5">
        <v>0.9116978083953956</v>
      </c>
      <c r="H37" s="5">
        <v>0.80629525246107836</v>
      </c>
      <c r="I37" s="5">
        <v>0.87540663218687487</v>
      </c>
      <c r="J37" s="5">
        <v>1.0804936278700608</v>
      </c>
      <c r="K37" s="5">
        <v>1.0573036216775489</v>
      </c>
    </row>
    <row r="38" spans="1:11">
      <c r="A38" s="3">
        <v>96</v>
      </c>
      <c r="B38" s="5">
        <v>2.045196982217055</v>
      </c>
      <c r="C38" s="5">
        <v>1.7732668748282405</v>
      </c>
      <c r="D38" s="5">
        <v>0.83407655172942352</v>
      </c>
      <c r="E38" s="5">
        <v>0.74230882803288634</v>
      </c>
      <c r="F38" s="5">
        <v>1.1071258391129832</v>
      </c>
      <c r="G38" s="5">
        <v>0.87929786945084476</v>
      </c>
      <c r="H38" s="5">
        <v>0.78876091327711151</v>
      </c>
      <c r="I38" s="5">
        <v>0.86187172117285815</v>
      </c>
      <c r="J38" s="5">
        <v>1.0764161834939185</v>
      </c>
      <c r="K38" s="5">
        <v>1.0339370774177361</v>
      </c>
    </row>
    <row r="39" spans="1:11">
      <c r="A39" s="3">
        <v>97</v>
      </c>
      <c r="B39" s="5">
        <v>2.0976975821687485</v>
      </c>
      <c r="C39" s="5">
        <v>1.7021420341179045</v>
      </c>
      <c r="D39" s="5">
        <v>0.80770212663227792</v>
      </c>
      <c r="E39" s="5">
        <v>0.70567788004510257</v>
      </c>
      <c r="F39" s="5">
        <v>1.0799719335662716</v>
      </c>
      <c r="G39" s="5">
        <v>0.84322048783725889</v>
      </c>
      <c r="H39" s="5">
        <v>0.77222032567836696</v>
      </c>
      <c r="I39" s="5">
        <v>0.84881554933932524</v>
      </c>
      <c r="J39" s="5">
        <v>1.0716391178606248</v>
      </c>
      <c r="K39" s="5">
        <v>1.0046075732154121</v>
      </c>
    </row>
    <row r="40" spans="1:11">
      <c r="A40" s="3">
        <v>98</v>
      </c>
      <c r="B40" s="5">
        <v>2.1459618996276393</v>
      </c>
      <c r="C40" s="5">
        <v>1.6042732657510672</v>
      </c>
      <c r="D40" s="5">
        <v>0.77962747008040267</v>
      </c>
      <c r="E40" s="5">
        <v>0.66265560256098199</v>
      </c>
      <c r="F40" s="5">
        <v>1.0498024322823114</v>
      </c>
      <c r="G40" s="5">
        <v>0.80342423737536262</v>
      </c>
      <c r="H40" s="5">
        <v>0.75666300581521806</v>
      </c>
      <c r="I40" s="5">
        <v>0.83622982274660274</v>
      </c>
      <c r="J40" s="5">
        <v>1.0661331736509301</v>
      </c>
      <c r="K40" s="5">
        <v>0.96920053079180946</v>
      </c>
    </row>
  </sheetData>
  <sheetProtection password="D0A7" sheet="1" objects="1" scenarios="1"/>
  <mergeCells count="10">
    <mergeCell ref="B5:C5"/>
    <mergeCell ref="D5:E5"/>
    <mergeCell ref="F5:G5"/>
    <mergeCell ref="H5:I5"/>
    <mergeCell ref="J5:K5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15"/>
  <dimension ref="A1:C31"/>
  <sheetViews>
    <sheetView workbookViewId="0">
      <selection activeCell="A2" sqref="A2"/>
    </sheetView>
  </sheetViews>
  <sheetFormatPr defaultRowHeight="15"/>
  <sheetData>
    <row r="1" spans="1:3">
      <c r="A1" s="6" t="s">
        <v>127</v>
      </c>
    </row>
    <row r="5" spans="1:3">
      <c r="A5" s="14" t="s">
        <v>5</v>
      </c>
      <c r="B5" s="14" t="s">
        <v>6</v>
      </c>
      <c r="C5" s="14" t="s">
        <v>7</v>
      </c>
    </row>
    <row r="6" spans="1:3">
      <c r="A6" s="1">
        <v>66</v>
      </c>
      <c r="B6" s="2">
        <v>1.2707254897950824</v>
      </c>
      <c r="C6" s="2">
        <v>1.1122283782590172</v>
      </c>
    </row>
    <row r="7" spans="1:3">
      <c r="A7" s="1">
        <v>67</v>
      </c>
      <c r="B7" s="2">
        <v>1.2924838270033032</v>
      </c>
      <c r="C7" s="2">
        <v>1.0983578593276297</v>
      </c>
    </row>
    <row r="8" spans="1:3">
      <c r="A8" s="1">
        <v>68</v>
      </c>
      <c r="B8" s="2">
        <v>1.2676472841953597</v>
      </c>
      <c r="C8" s="2">
        <v>1.051277415689112</v>
      </c>
    </row>
    <row r="9" spans="1:3">
      <c r="A9" s="1">
        <v>69</v>
      </c>
      <c r="B9" s="2">
        <v>1.2165671233671898</v>
      </c>
      <c r="C9" s="2">
        <v>1.0258761075198055</v>
      </c>
    </row>
    <row r="10" spans="1:3">
      <c r="A10" s="1">
        <v>70</v>
      </c>
      <c r="B10" s="2">
        <v>1.2111102497326203</v>
      </c>
      <c r="C10" s="2">
        <v>0.98080646538673499</v>
      </c>
    </row>
    <row r="11" spans="1:3">
      <c r="A11" s="1">
        <v>71</v>
      </c>
      <c r="B11" s="2">
        <v>1.1847013931377279</v>
      </c>
      <c r="C11" s="2">
        <v>0.94074982823265496</v>
      </c>
    </row>
    <row r="12" spans="1:3">
      <c r="A12" s="1">
        <v>72</v>
      </c>
      <c r="B12" s="2">
        <v>1.1354726888046494</v>
      </c>
      <c r="C12" s="2">
        <v>0.93037467347464931</v>
      </c>
    </row>
    <row r="13" spans="1:3">
      <c r="A13" s="1">
        <v>73</v>
      </c>
      <c r="B13" s="2">
        <v>1.1094365237226813</v>
      </c>
      <c r="C13" s="2">
        <v>0.91695252104181302</v>
      </c>
    </row>
    <row r="14" spans="1:3">
      <c r="A14" s="1">
        <v>74</v>
      </c>
      <c r="B14" s="2">
        <v>1.1398411307455729</v>
      </c>
      <c r="C14" s="2">
        <v>0.88591408928448867</v>
      </c>
    </row>
    <row r="15" spans="1:3">
      <c r="A15" s="1">
        <v>75</v>
      </c>
      <c r="B15" s="2">
        <v>1.0751236523100904</v>
      </c>
      <c r="C15" s="2">
        <v>0.88240403112093768</v>
      </c>
    </row>
    <row r="16" spans="1:3">
      <c r="A16" s="1">
        <v>76</v>
      </c>
      <c r="B16" s="2">
        <v>1.0479440649707956</v>
      </c>
      <c r="C16" s="2">
        <v>0.88191862427122092</v>
      </c>
    </row>
    <row r="17" spans="1:3">
      <c r="A17" s="1">
        <v>77</v>
      </c>
      <c r="B17" s="2">
        <v>1.0078267568891019</v>
      </c>
      <c r="C17" s="2">
        <v>0.8694808873584059</v>
      </c>
    </row>
    <row r="18" spans="1:3">
      <c r="A18" s="1">
        <v>78</v>
      </c>
      <c r="B18" s="2">
        <v>1.0124175644815181</v>
      </c>
      <c r="C18" s="2">
        <v>0.86176770887126797</v>
      </c>
    </row>
    <row r="19" spans="1:3">
      <c r="A19" s="1">
        <v>79</v>
      </c>
      <c r="B19" s="2">
        <v>1.0119246929133117</v>
      </c>
      <c r="C19" s="2">
        <v>0.86100853868896432</v>
      </c>
    </row>
    <row r="20" spans="1:3">
      <c r="A20" s="1">
        <v>80</v>
      </c>
      <c r="B20" s="2">
        <v>0.97796459556893778</v>
      </c>
      <c r="C20" s="2">
        <v>0.86551132854351265</v>
      </c>
    </row>
    <row r="21" spans="1:3">
      <c r="A21" s="1">
        <v>81</v>
      </c>
      <c r="B21" s="2">
        <v>0.97019036923345414</v>
      </c>
      <c r="C21" s="2">
        <v>0.8700957591669547</v>
      </c>
    </row>
    <row r="22" spans="1:3">
      <c r="A22" s="1">
        <v>82</v>
      </c>
      <c r="B22" s="2">
        <v>0.9438520844454944</v>
      </c>
      <c r="C22" s="2">
        <v>0.83271188534037521</v>
      </c>
    </row>
    <row r="23" spans="1:3">
      <c r="A23" s="1">
        <v>83</v>
      </c>
      <c r="B23" s="2">
        <v>0.94667104930638946</v>
      </c>
      <c r="C23" s="2">
        <v>0.84093344744631615</v>
      </c>
    </row>
    <row r="24" spans="1:3">
      <c r="A24" s="1">
        <v>84</v>
      </c>
      <c r="B24" s="2">
        <v>0.91147932214855387</v>
      </c>
      <c r="C24" s="2">
        <v>0.84869936346366925</v>
      </c>
    </row>
    <row r="25" spans="1:3">
      <c r="A25" s="1">
        <v>85</v>
      </c>
      <c r="B25" s="2">
        <v>0.91849275630230121</v>
      </c>
      <c r="C25" s="2">
        <v>0.84914808167880074</v>
      </c>
    </row>
    <row r="26" spans="1:3">
      <c r="A26" s="1">
        <v>86</v>
      </c>
      <c r="B26" s="2">
        <v>0.88431026640414767</v>
      </c>
      <c r="C26" s="2">
        <v>0.83983269033582952</v>
      </c>
    </row>
    <row r="27" spans="1:3">
      <c r="A27" s="1">
        <v>87</v>
      </c>
      <c r="B27" s="2">
        <v>0.87219689823757496</v>
      </c>
      <c r="C27" s="2">
        <v>0.81114726613426091</v>
      </c>
    </row>
    <row r="28" spans="1:3">
      <c r="A28" s="1">
        <v>88</v>
      </c>
      <c r="B28" s="2">
        <v>0.85004934240110841</v>
      </c>
      <c r="C28" s="2">
        <v>0.80720865820404031</v>
      </c>
    </row>
    <row r="29" spans="1:3">
      <c r="A29" s="1">
        <v>89</v>
      </c>
      <c r="B29" s="2">
        <v>0.83751303742446093</v>
      </c>
      <c r="C29" s="2">
        <v>0.82051184053125337</v>
      </c>
    </row>
    <row r="30" spans="1:3">
      <c r="A30" s="1">
        <v>90</v>
      </c>
      <c r="B30" s="2">
        <v>0.82757973402977081</v>
      </c>
      <c r="C30" s="2">
        <v>0.79290051196737577</v>
      </c>
    </row>
    <row r="31" spans="1:3">
      <c r="A31" s="1">
        <v>91</v>
      </c>
      <c r="B31" s="2">
        <v>0.72466937662827069</v>
      </c>
      <c r="C31" s="2">
        <v>0.713530265585962</v>
      </c>
    </row>
  </sheetData>
  <sheetProtection password="D0A7" sheet="1" objects="1" scenario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7"/>
  <dimension ref="A1:I70"/>
  <sheetViews>
    <sheetView workbookViewId="0">
      <selection activeCell="A2" sqref="A2"/>
    </sheetView>
  </sheetViews>
  <sheetFormatPr defaultRowHeight="15"/>
  <sheetData>
    <row r="1" spans="1:9">
      <c r="A1" s="7" t="s">
        <v>104</v>
      </c>
    </row>
    <row r="4" spans="1:9">
      <c r="B4" s="99" t="s">
        <v>89</v>
      </c>
      <c r="C4" s="99"/>
      <c r="D4" s="99" t="s">
        <v>90</v>
      </c>
      <c r="E4" s="99"/>
      <c r="F4" s="99" t="s">
        <v>91</v>
      </c>
      <c r="G4" s="99"/>
      <c r="H4" s="99" t="s">
        <v>92</v>
      </c>
      <c r="I4" s="99"/>
    </row>
    <row r="5" spans="1:9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  <c r="F5" s="14" t="s">
        <v>6</v>
      </c>
      <c r="G5" s="14" t="s">
        <v>7</v>
      </c>
      <c r="H5" s="14" t="s">
        <v>6</v>
      </c>
      <c r="I5" s="14" t="s">
        <v>7</v>
      </c>
    </row>
    <row r="6" spans="1:9">
      <c r="A6" s="14">
        <v>0</v>
      </c>
      <c r="B6" s="15">
        <v>2.9324175419953393</v>
      </c>
      <c r="C6" s="15">
        <v>2.4395817456836664</v>
      </c>
      <c r="D6" s="15">
        <v>10.255399557513362</v>
      </c>
      <c r="E6" s="15">
        <v>8.9839436555195125</v>
      </c>
      <c r="F6" s="15">
        <v>2.9672739581115666</v>
      </c>
      <c r="G6" s="15">
        <v>2.5294592201512001</v>
      </c>
      <c r="H6" s="15">
        <v>11.965162760429131</v>
      </c>
      <c r="I6" s="15">
        <v>9.5222098674560574</v>
      </c>
    </row>
    <row r="7" spans="1:9">
      <c r="A7" s="14">
        <v>1</v>
      </c>
      <c r="B7" s="15">
        <v>1.8406814807850407</v>
      </c>
      <c r="C7" s="15">
        <v>1.5377217768270535</v>
      </c>
      <c r="D7" s="15">
        <v>9.0498655094398277</v>
      </c>
      <c r="E7" s="15">
        <v>7.9652530471959651</v>
      </c>
      <c r="F7" s="15">
        <v>1.7999270764104647</v>
      </c>
      <c r="G7" s="15">
        <v>1.5305323171473204</v>
      </c>
      <c r="H7" s="15">
        <v>10.480820373449051</v>
      </c>
      <c r="I7" s="15">
        <v>8.3811394720379582</v>
      </c>
    </row>
    <row r="8" spans="1:9">
      <c r="A8" s="14">
        <v>2</v>
      </c>
      <c r="B8" s="15">
        <v>1.0632489432011072</v>
      </c>
      <c r="C8" s="15">
        <v>0.89228556153110916</v>
      </c>
      <c r="D8" s="15">
        <v>7.9386505776905834</v>
      </c>
      <c r="E8" s="15">
        <v>7.0222841454299996</v>
      </c>
      <c r="F8" s="15">
        <v>0.99712452584373523</v>
      </c>
      <c r="G8" s="15">
        <v>0.84285203927338659</v>
      </c>
      <c r="H8" s="15">
        <v>9.1091295878738645</v>
      </c>
      <c r="I8" s="15">
        <v>7.3250675929737348</v>
      </c>
    </row>
    <row r="9" spans="1:9">
      <c r="A9" s="14">
        <v>3</v>
      </c>
      <c r="B9" s="15">
        <v>0.58220434013625255</v>
      </c>
      <c r="C9" s="15">
        <v>0.49010890164297866</v>
      </c>
      <c r="D9" s="15">
        <v>6.9217702969028512</v>
      </c>
      <c r="E9" s="15">
        <v>6.155163597595136</v>
      </c>
      <c r="F9" s="15">
        <v>0.54323023336077647</v>
      </c>
      <c r="G9" s="15">
        <v>0.45283626383801084</v>
      </c>
      <c r="H9" s="15">
        <v>7.8500590293325727</v>
      </c>
      <c r="I9" s="15">
        <v>6.3541192062021539</v>
      </c>
    </row>
    <row r="10" spans="1:9">
      <c r="A10" s="14">
        <v>4</v>
      </c>
      <c r="B10" s="15">
        <v>0.34126403063150856</v>
      </c>
      <c r="C10" s="15">
        <v>0.28624418744493274</v>
      </c>
      <c r="D10" s="15">
        <v>5.9996167889983942</v>
      </c>
      <c r="E10" s="15">
        <v>5.3641640925106771</v>
      </c>
      <c r="F10" s="15">
        <v>0.35701463734542033</v>
      </c>
      <c r="G10" s="15">
        <v>0.29153573958958934</v>
      </c>
      <c r="H10" s="15">
        <v>6.7046984874041513</v>
      </c>
      <c r="I10" s="15">
        <v>5.4686922945717873</v>
      </c>
    </row>
    <row r="11" spans="1:9">
      <c r="A11" s="14">
        <v>5</v>
      </c>
      <c r="B11" s="15">
        <v>0.26157228683659739</v>
      </c>
      <c r="C11" s="15">
        <v>0.21636563623735325</v>
      </c>
      <c r="D11" s="15">
        <v>5.1730960359689444</v>
      </c>
      <c r="E11" s="15">
        <v>4.6497267773277144</v>
      </c>
      <c r="F11" s="15">
        <v>0.32563706401330428</v>
      </c>
      <c r="G11" s="15">
        <v>0.26271064829986401</v>
      </c>
      <c r="H11" s="15">
        <v>5.6757104874226014</v>
      </c>
      <c r="I11" s="15">
        <v>4.6700688630792548</v>
      </c>
    </row>
    <row r="12" spans="1:9">
      <c r="A12" s="14">
        <v>6</v>
      </c>
      <c r="B12" s="15">
        <v>0.26637350830230516</v>
      </c>
      <c r="C12" s="15">
        <v>0.21761810294932488</v>
      </c>
      <c r="D12" s="15">
        <v>4.4430803737581686</v>
      </c>
      <c r="E12" s="15">
        <v>4.0124623627735083</v>
      </c>
      <c r="F12" s="15">
        <v>0.35212550659917929</v>
      </c>
      <c r="G12" s="15">
        <v>0.2838956231797975</v>
      </c>
      <c r="H12" s="15">
        <v>4.7674232645726651</v>
      </c>
      <c r="I12" s="15">
        <v>3.9607085818984431</v>
      </c>
    </row>
    <row r="13" spans="1:9">
      <c r="A13" s="14">
        <v>7</v>
      </c>
      <c r="B13" s="15">
        <v>0.29899046205435853</v>
      </c>
      <c r="C13" s="15">
        <v>0.24331383069881721</v>
      </c>
      <c r="D13" s="15">
        <v>3.8098695700251546</v>
      </c>
      <c r="E13" s="15">
        <v>3.4526162886492711</v>
      </c>
      <c r="F13" s="15">
        <v>0.37958343176861081</v>
      </c>
      <c r="G13" s="15">
        <v>0.30707746429245075</v>
      </c>
      <c r="H13" s="15">
        <v>3.9847873191114176</v>
      </c>
      <c r="I13" s="15">
        <v>3.3435363886465472</v>
      </c>
    </row>
    <row r="14" spans="1:9">
      <c r="A14" s="14">
        <v>8</v>
      </c>
      <c r="B14" s="15">
        <v>0.32843005718414009</v>
      </c>
      <c r="C14" s="15">
        <v>0.26746429809909633</v>
      </c>
      <c r="D14" s="15">
        <v>3.2724378366372782</v>
      </c>
      <c r="E14" s="15">
        <v>2.9695354637139992</v>
      </c>
      <c r="F14" s="15">
        <v>0.38926363413125831</v>
      </c>
      <c r="G14" s="15">
        <v>0.31646652903279987</v>
      </c>
      <c r="H14" s="15">
        <v>3.3315577164476906</v>
      </c>
      <c r="I14" s="15">
        <v>2.8207796869406367</v>
      </c>
    </row>
    <row r="15" spans="1:9">
      <c r="A15" s="14">
        <v>9</v>
      </c>
      <c r="B15" s="15">
        <v>0.34540150522016749</v>
      </c>
      <c r="C15" s="15">
        <v>0.28192982314546305</v>
      </c>
      <c r="D15" s="15">
        <v>2.8278467977297761</v>
      </c>
      <c r="E15" s="15">
        <v>2.5615317860186897</v>
      </c>
      <c r="F15" s="15">
        <v>0.38593762022401923</v>
      </c>
      <c r="G15" s="15">
        <v>0.31569912366877162</v>
      </c>
      <c r="H15" s="15">
        <v>2.8078801037464025</v>
      </c>
      <c r="I15" s="15">
        <v>2.392991151339142</v>
      </c>
    </row>
    <row r="16" spans="1:9">
      <c r="A16" s="14">
        <v>10</v>
      </c>
      <c r="B16" s="15">
        <v>0.35389469221899217</v>
      </c>
      <c r="C16" s="15">
        <v>0.28969478872930626</v>
      </c>
      <c r="D16" s="15">
        <v>2.4710300267322292</v>
      </c>
      <c r="E16" s="15">
        <v>2.2256867633966495</v>
      </c>
      <c r="F16" s="15">
        <v>0.38222227113662016</v>
      </c>
      <c r="G16" s="15">
        <v>0.31551802815588514</v>
      </c>
      <c r="H16" s="15">
        <v>2.408663423373079</v>
      </c>
      <c r="I16" s="15">
        <v>2.0580517607847884</v>
      </c>
    </row>
    <row r="17" spans="1:9">
      <c r="A17" s="14">
        <v>11</v>
      </c>
      <c r="B17" s="15">
        <v>0.36245938077325696</v>
      </c>
      <c r="C17" s="15">
        <v>0.29838306451003016</v>
      </c>
      <c r="D17" s="15">
        <v>2.1947993388077207</v>
      </c>
      <c r="E17" s="15">
        <v>1.9579388188120841</v>
      </c>
      <c r="F17" s="15">
        <v>0.38858128757267857</v>
      </c>
      <c r="G17" s="15">
        <v>0.3253977010334293</v>
      </c>
      <c r="H17" s="15">
        <v>2.1229487197040453</v>
      </c>
      <c r="I17" s="15">
        <v>1.8103076558558941</v>
      </c>
    </row>
    <row r="18" spans="1:9">
      <c r="A18" s="14">
        <v>12</v>
      </c>
      <c r="B18" s="15">
        <v>0.37766702215296682</v>
      </c>
      <c r="C18" s="15">
        <v>0.31521892481544705</v>
      </c>
      <c r="D18" s="15">
        <v>1.9900917547592427</v>
      </c>
      <c r="E18" s="15">
        <v>1.7531232663066112</v>
      </c>
      <c r="F18" s="15">
        <v>0.40939671049158005</v>
      </c>
      <c r="G18" s="15">
        <v>0.35041192746290184</v>
      </c>
      <c r="H18" s="15">
        <v>1.9344665245227779</v>
      </c>
      <c r="I18" s="15">
        <v>1.6404824015820265</v>
      </c>
    </row>
    <row r="19" spans="1:9">
      <c r="A19" s="14">
        <v>13</v>
      </c>
      <c r="B19" s="15">
        <v>0.40100317743877162</v>
      </c>
      <c r="C19" s="15">
        <v>0.34404050678701054</v>
      </c>
      <c r="D19" s="15">
        <v>1.8465144496356178</v>
      </c>
      <c r="E19" s="15">
        <v>1.6051474320867432</v>
      </c>
      <c r="F19" s="15">
        <v>0.44367641777190003</v>
      </c>
      <c r="G19" s="15">
        <v>0.39152034104595246</v>
      </c>
      <c r="H19" s="15">
        <v>1.8237052049622813</v>
      </c>
      <c r="I19" s="15">
        <v>1.536142441814947</v>
      </c>
    </row>
    <row r="20" spans="1:9">
      <c r="A20" s="14">
        <v>14</v>
      </c>
      <c r="B20" s="15">
        <v>0.42881597394238496</v>
      </c>
      <c r="C20" s="15">
        <v>0.38386308960347321</v>
      </c>
      <c r="D20" s="15">
        <v>1.7531149928833569</v>
      </c>
      <c r="E20" s="15">
        <v>1.5071529915571182</v>
      </c>
      <c r="F20" s="15">
        <v>0.48551758223791458</v>
      </c>
      <c r="G20" s="15">
        <v>0.44527760088581292</v>
      </c>
      <c r="H20" s="15">
        <v>1.7699728977561551</v>
      </c>
      <c r="I20" s="15">
        <v>1.4826572151144248</v>
      </c>
    </row>
    <row r="21" spans="1:9">
      <c r="A21" s="14">
        <v>15</v>
      </c>
      <c r="B21" s="15">
        <v>0.45400361773144354</v>
      </c>
      <c r="C21" s="15">
        <v>0.42948895963169187</v>
      </c>
      <c r="D21" s="15">
        <v>1.6992471056256115</v>
      </c>
      <c r="E21" s="15">
        <v>1.4519940900314332</v>
      </c>
      <c r="F21" s="15">
        <v>0.52427036417152351</v>
      </c>
      <c r="G21" s="15">
        <v>0.50308893755498219</v>
      </c>
      <c r="H21" s="15">
        <v>1.7534202868947553</v>
      </c>
      <c r="I21" s="15">
        <v>1.4646623299862844</v>
      </c>
    </row>
    <row r="22" spans="1:9">
      <c r="A22" s="14">
        <v>16</v>
      </c>
      <c r="B22" s="15">
        <v>0.46862701401928436</v>
      </c>
      <c r="C22" s="15">
        <v>0.47381778165229749</v>
      </c>
      <c r="D22" s="15">
        <v>1.6749374024292929</v>
      </c>
      <c r="E22" s="15">
        <v>1.4324540924821427</v>
      </c>
      <c r="F22" s="15">
        <v>0.54743144436209668</v>
      </c>
      <c r="G22" s="15">
        <v>0.55271562454753531</v>
      </c>
      <c r="H22" s="15">
        <v>1.7569559304623878</v>
      </c>
      <c r="I22" s="15">
        <v>1.4677901359639363</v>
      </c>
    </row>
    <row r="23" spans="1:9">
      <c r="A23" s="14">
        <v>17</v>
      </c>
      <c r="B23" s="15">
        <v>0.46709172529092674</v>
      </c>
      <c r="C23" s="15">
        <v>0.51169299693221504</v>
      </c>
      <c r="D23" s="15">
        <v>1.6712282088862953</v>
      </c>
      <c r="E23" s="15">
        <v>1.4418201329791163</v>
      </c>
      <c r="F23" s="15">
        <v>0.54532294327275987</v>
      </c>
      <c r="G23" s="15">
        <v>0.58364662586750027</v>
      </c>
      <c r="H23" s="15">
        <v>1.7676006327134599</v>
      </c>
      <c r="I23" s="15">
        <v>1.4803717895002402</v>
      </c>
    </row>
    <row r="24" spans="1:9">
      <c r="A24" s="14">
        <v>18</v>
      </c>
      <c r="B24" s="15">
        <v>0.4492726230219159</v>
      </c>
      <c r="C24" s="15">
        <v>0.5422211271259787</v>
      </c>
      <c r="D24" s="15">
        <v>1.6806285589330554</v>
      </c>
      <c r="E24" s="15">
        <v>1.4741672090212654</v>
      </c>
      <c r="F24" s="15">
        <v>0.51699491260775732</v>
      </c>
      <c r="G24" s="15">
        <v>0.59207053910167062</v>
      </c>
      <c r="H24" s="15">
        <v>1.7769059448719136</v>
      </c>
      <c r="I24" s="15">
        <v>1.4944666703408853</v>
      </c>
    </row>
    <row r="25" spans="1:9">
      <c r="A25" s="14">
        <v>19</v>
      </c>
      <c r="B25" s="15">
        <v>0.42116098997640905</v>
      </c>
      <c r="C25" s="15">
        <v>0.56946710675620515</v>
      </c>
      <c r="D25" s="15">
        <v>1.6975556103668334</v>
      </c>
      <c r="E25" s="15">
        <v>1.5243277830505584</v>
      </c>
      <c r="F25" s="15">
        <v>0.47226246917699649</v>
      </c>
      <c r="G25" s="15">
        <v>0.58464706188028281</v>
      </c>
      <c r="H25" s="15">
        <v>1.7801597951267278</v>
      </c>
      <c r="I25" s="15">
        <v>1.5062530380373511</v>
      </c>
    </row>
    <row r="26" spans="1:9">
      <c r="A26" s="14">
        <v>20</v>
      </c>
      <c r="B26" s="15">
        <v>0.39205485544405205</v>
      </c>
      <c r="C26" s="15">
        <v>0.60019499925158237</v>
      </c>
      <c r="D26" s="15">
        <v>1.7183536537318755</v>
      </c>
      <c r="E26" s="15">
        <v>1.587853612473513</v>
      </c>
      <c r="F26" s="15">
        <v>0.42744471987363269</v>
      </c>
      <c r="G26" s="15">
        <v>0.57714809863314998</v>
      </c>
      <c r="H26" s="15">
        <v>1.7752710085257501</v>
      </c>
      <c r="I26" s="15">
        <v>1.5158036056304696</v>
      </c>
    </row>
    <row r="27" spans="1:9">
      <c r="A27" s="14">
        <v>21</v>
      </c>
      <c r="B27" s="15">
        <v>0.36991369743217944</v>
      </c>
      <c r="C27" s="15">
        <v>0.64034317334189439</v>
      </c>
      <c r="D27" s="15">
        <v>1.7409002819328314</v>
      </c>
      <c r="E27" s="15">
        <v>1.6608334701283018</v>
      </c>
      <c r="F27" s="15">
        <v>0.39393549445811005</v>
      </c>
      <c r="G27" s="15">
        <v>0.58363275588474783</v>
      </c>
      <c r="H27" s="15">
        <v>1.761917078910491</v>
      </c>
      <c r="I27" s="15">
        <v>1.5253859590901175</v>
      </c>
    </row>
    <row r="28" spans="1:9">
      <c r="A28" s="14">
        <v>22</v>
      </c>
      <c r="B28" s="15">
        <v>0.35907591983912307</v>
      </c>
      <c r="C28" s="15">
        <v>0.69284143441912571</v>
      </c>
      <c r="D28" s="15">
        <v>1.7639828711123156</v>
      </c>
      <c r="E28" s="15">
        <v>1.739765420182765</v>
      </c>
      <c r="F28" s="15">
        <v>0.37513062875702552</v>
      </c>
      <c r="G28" s="15">
        <v>0.6106629965828122</v>
      </c>
      <c r="H28" s="15">
        <v>1.7406327146287854</v>
      </c>
      <c r="I28" s="15">
        <v>1.5381729673735787</v>
      </c>
    </row>
    <row r="29" spans="1:9">
      <c r="A29" s="14">
        <v>23</v>
      </c>
      <c r="B29" s="15">
        <v>0.36006665565248652</v>
      </c>
      <c r="C29" s="15">
        <v>0.75723134047383311</v>
      </c>
      <c r="D29" s="15">
        <v>1.7869423893272607</v>
      </c>
      <c r="E29" s="15">
        <v>1.8216174513304182</v>
      </c>
      <c r="F29" s="15">
        <v>0.369177491111634</v>
      </c>
      <c r="G29" s="15">
        <v>0.65726208440091571</v>
      </c>
      <c r="H29" s="15">
        <v>1.7125368463815309</v>
      </c>
      <c r="I29" s="15">
        <v>1.5573942900577598</v>
      </c>
    </row>
    <row r="30" spans="1:9">
      <c r="A30" s="14">
        <v>24</v>
      </c>
      <c r="B30" s="15">
        <v>0.37075584311569693</v>
      </c>
      <c r="C30" s="15">
        <v>0.82982437383453878</v>
      </c>
      <c r="D30" s="15">
        <v>1.8096067842776959</v>
      </c>
      <c r="E30" s="15">
        <v>1.9039727657360612</v>
      </c>
      <c r="F30" s="15">
        <v>0.37249658651925949</v>
      </c>
      <c r="G30" s="15">
        <v>0.71830780691455276</v>
      </c>
      <c r="H30" s="15">
        <v>1.6794849458007952</v>
      </c>
      <c r="I30" s="15">
        <v>1.5859392924991229</v>
      </c>
    </row>
    <row r="31" spans="1:9">
      <c r="A31" s="14">
        <v>25</v>
      </c>
      <c r="B31" s="15">
        <v>0.38802013881705971</v>
      </c>
      <c r="C31" s="15">
        <v>0.90492606724151581</v>
      </c>
      <c r="D31" s="15">
        <v>1.8323539260936568</v>
      </c>
      <c r="E31" s="15">
        <v>1.9853778914617373</v>
      </c>
      <c r="F31" s="15">
        <v>0.38183221001149686</v>
      </c>
      <c r="G31" s="15">
        <v>0.78708239153399817</v>
      </c>
      <c r="H31" s="15">
        <v>1.6440409839933336</v>
      </c>
      <c r="I31" s="15">
        <v>1.6259696724041479</v>
      </c>
    </row>
    <row r="32" spans="1:9">
      <c r="A32" s="14">
        <v>26</v>
      </c>
      <c r="B32" s="15">
        <v>0.4087424186203733</v>
      </c>
      <c r="C32" s="15">
        <v>0.97698688577065862</v>
      </c>
      <c r="D32" s="15">
        <v>1.8558785105591902</v>
      </c>
      <c r="E32" s="15">
        <v>2.0654765066119825</v>
      </c>
      <c r="F32" s="15">
        <v>0.39497908634472512</v>
      </c>
      <c r="G32" s="15">
        <v>0.8581863518914874</v>
      </c>
      <c r="H32" s="15">
        <v>1.6094273785295885</v>
      </c>
      <c r="I32" s="15">
        <v>1.6790034491205073</v>
      </c>
    </row>
    <row r="33" spans="1:9">
      <c r="A33" s="14">
        <v>27</v>
      </c>
      <c r="B33" s="15">
        <v>0.43052941309640425</v>
      </c>
      <c r="C33" s="15">
        <v>1.0417911896788656</v>
      </c>
      <c r="D33" s="15">
        <v>1.8809766000041661</v>
      </c>
      <c r="E33" s="15">
        <v>2.1446759476920323</v>
      </c>
      <c r="F33" s="15">
        <v>0.4104483582455844</v>
      </c>
      <c r="G33" s="15">
        <v>0.92832141183085037</v>
      </c>
      <c r="H33" s="15">
        <v>1.5793314715683024</v>
      </c>
      <c r="I33" s="15">
        <v>1.7456329134516504</v>
      </c>
    </row>
    <row r="34" spans="1:9">
      <c r="A34" s="14">
        <v>28</v>
      </c>
      <c r="B34" s="15">
        <v>0.45222089463331377</v>
      </c>
      <c r="C34" s="15">
        <v>1.0974061510517215</v>
      </c>
      <c r="D34" s="15">
        <v>1.9081316085986377</v>
      </c>
      <c r="E34" s="15">
        <v>2.2238479809350955</v>
      </c>
      <c r="F34" s="15">
        <v>0.42787710028960646</v>
      </c>
      <c r="G34" s="15">
        <v>0.9951647584723684</v>
      </c>
      <c r="H34" s="15">
        <v>1.5573290090851921</v>
      </c>
      <c r="I34" s="15">
        <v>1.8253795987050301</v>
      </c>
    </row>
    <row r="35" spans="1:9">
      <c r="A35" s="14">
        <v>29</v>
      </c>
      <c r="B35" s="15">
        <v>0.47365854629025378</v>
      </c>
      <c r="C35" s="15">
        <v>1.1431847246325262</v>
      </c>
      <c r="D35" s="15">
        <v>1.9374070882593657</v>
      </c>
      <c r="E35" s="15">
        <v>2.3040672795577581</v>
      </c>
      <c r="F35" s="15">
        <v>0.44800906249595013</v>
      </c>
      <c r="G35" s="15">
        <v>1.0560820321442637</v>
      </c>
      <c r="H35" s="15">
        <v>1.5462576276134339</v>
      </c>
      <c r="I35" s="15">
        <v>1.9166782173007251</v>
      </c>
    </row>
    <row r="36" spans="1:9">
      <c r="A36" s="14">
        <v>30</v>
      </c>
      <c r="B36" s="15">
        <v>0.49499381355492189</v>
      </c>
      <c r="C36" s="15">
        <v>1.178995344388915</v>
      </c>
      <c r="D36" s="15">
        <v>1.9685672625573796</v>
      </c>
      <c r="E36" s="15">
        <v>2.3864820801444413</v>
      </c>
      <c r="F36" s="15">
        <v>0.47094140597914985</v>
      </c>
      <c r="G36" s="15">
        <v>1.1084199185026484</v>
      </c>
      <c r="H36" s="15">
        <v>1.5476975127032828</v>
      </c>
      <c r="I36" s="15">
        <v>2.0171280858847731</v>
      </c>
    </row>
    <row r="37" spans="1:9">
      <c r="A37" s="14">
        <v>31</v>
      </c>
      <c r="B37" s="15">
        <v>0.51640953369001541</v>
      </c>
      <c r="C37" s="15">
        <v>1.204933662579287</v>
      </c>
      <c r="D37" s="15">
        <v>2.0014032559621295</v>
      </c>
      <c r="E37" s="15">
        <v>2.4721272855941598</v>
      </c>
      <c r="F37" s="15">
        <v>0.49528149549538436</v>
      </c>
      <c r="G37" s="15">
        <v>1.1499241814196965</v>
      </c>
      <c r="H37" s="15">
        <v>1.5621215303896778</v>
      </c>
      <c r="I37" s="15">
        <v>2.1243599351453608</v>
      </c>
    </row>
    <row r="38" spans="1:9">
      <c r="A38" s="14">
        <v>32</v>
      </c>
      <c r="B38" s="15">
        <v>0.53811056964636295</v>
      </c>
      <c r="C38" s="15">
        <v>1.2213409108777322</v>
      </c>
      <c r="D38" s="15">
        <v>2.0362245923994533</v>
      </c>
      <c r="E38" s="15">
        <v>2.5617012886314829</v>
      </c>
      <c r="F38" s="15">
        <v>0.51882020645067406</v>
      </c>
      <c r="G38" s="15">
        <v>1.1793164192147494</v>
      </c>
      <c r="H38" s="15">
        <v>1.5891780852870234</v>
      </c>
      <c r="I38" s="15">
        <v>2.2366102653605395</v>
      </c>
    </row>
    <row r="39" spans="1:9">
      <c r="A39" s="14">
        <v>33</v>
      </c>
      <c r="B39" s="15">
        <v>0.56017603916548553</v>
      </c>
      <c r="C39" s="15">
        <v>1.2291247214440324</v>
      </c>
      <c r="D39" s="15">
        <v>2.0736036614440296</v>
      </c>
      <c r="E39" s="15">
        <v>2.6558014798153655</v>
      </c>
      <c r="F39" s="15">
        <v>0.54110091583620057</v>
      </c>
      <c r="G39" s="15">
        <v>1.1968404390299858</v>
      </c>
      <c r="H39" s="15">
        <v>1.6283496090752541</v>
      </c>
      <c r="I39" s="15">
        <v>2.3529350963719504</v>
      </c>
    </row>
    <row r="40" spans="1:9">
      <c r="A40" s="14">
        <v>34</v>
      </c>
      <c r="B40" s="15">
        <v>0.58322589074197184</v>
      </c>
      <c r="C40" s="15">
        <v>1.2289162109636982</v>
      </c>
      <c r="D40" s="15">
        <v>2.1144848162120362</v>
      </c>
      <c r="E40" s="15">
        <v>2.7548852446934444</v>
      </c>
      <c r="F40" s="15">
        <v>0.56341274107537032</v>
      </c>
      <c r="G40" s="15">
        <v>1.2043322612909744</v>
      </c>
      <c r="H40" s="15">
        <v>1.6789411307323838</v>
      </c>
      <c r="I40" s="15">
        <v>2.4736420958108387</v>
      </c>
    </row>
    <row r="41" spans="1:9">
      <c r="A41" s="14">
        <v>35</v>
      </c>
      <c r="B41" s="15">
        <v>0.6081870778146089</v>
      </c>
      <c r="C41" s="15">
        <v>1.2214249212923056</v>
      </c>
      <c r="D41" s="15">
        <v>2.1604781706245766</v>
      </c>
      <c r="E41" s="15">
        <v>2.8593295922189528</v>
      </c>
      <c r="F41" s="15">
        <v>0.58745170060294438</v>
      </c>
      <c r="G41" s="15">
        <v>1.2051562921022085</v>
      </c>
      <c r="H41" s="15">
        <v>1.739770962998159</v>
      </c>
      <c r="I41" s="15">
        <v>2.6004460199109851</v>
      </c>
    </row>
    <row r="42" spans="1:9">
      <c r="A42" s="14">
        <v>36</v>
      </c>
      <c r="B42" s="15">
        <v>0.63552029749894778</v>
      </c>
      <c r="C42" s="15">
        <v>1.2081110031576456</v>
      </c>
      <c r="D42" s="15">
        <v>2.2133276933436963</v>
      </c>
      <c r="E42" s="15">
        <v>2.9691690666898585</v>
      </c>
      <c r="F42" s="15">
        <v>0.61484027393012386</v>
      </c>
      <c r="G42" s="15">
        <v>1.2023513195494022</v>
      </c>
      <c r="H42" s="15">
        <v>1.8093976309025868</v>
      </c>
      <c r="I42" s="15">
        <v>2.7353347084905542</v>
      </c>
    </row>
    <row r="43" spans="1:9">
      <c r="A43" s="14">
        <v>37</v>
      </c>
      <c r="B43" s="15">
        <v>0.66475893503476347</v>
      </c>
      <c r="C43" s="15">
        <v>1.1926854001738492</v>
      </c>
      <c r="D43" s="15">
        <v>2.274515532183746</v>
      </c>
      <c r="E43" s="15">
        <v>3.0843820129005914</v>
      </c>
      <c r="F43" s="15">
        <v>0.64564470281726871</v>
      </c>
      <c r="G43" s="15">
        <v>1.1989911175925096</v>
      </c>
      <c r="H43" s="15">
        <v>1.8862235123305995</v>
      </c>
      <c r="I43" s="15">
        <v>2.8798581639720102</v>
      </c>
    </row>
    <row r="44" spans="1:9">
      <c r="A44" s="14">
        <v>38</v>
      </c>
      <c r="B44" s="15">
        <v>0.69484466604393125</v>
      </c>
      <c r="C44" s="15">
        <v>1.1799609806489879</v>
      </c>
      <c r="D44" s="15">
        <v>2.3449046280563399</v>
      </c>
      <c r="E44" s="15">
        <v>3.2047970956511347</v>
      </c>
      <c r="F44" s="15">
        <v>0.67821939790701358</v>
      </c>
      <c r="G44" s="15">
        <v>1.19807557082382</v>
      </c>
      <c r="H44" s="15">
        <v>1.9691426921221478</v>
      </c>
      <c r="I44" s="15">
        <v>3.0341490360555423</v>
      </c>
    </row>
    <row r="45" spans="1:9">
      <c r="A45" s="14">
        <v>39</v>
      </c>
      <c r="B45" s="15">
        <v>0.72475054050658283</v>
      </c>
      <c r="C45" s="15">
        <v>1.1731193876308743</v>
      </c>
      <c r="D45" s="15">
        <v>2.4246720853007928</v>
      </c>
      <c r="E45" s="15">
        <v>3.3298745099131812</v>
      </c>
      <c r="F45" s="15">
        <v>0.71098018097465343</v>
      </c>
      <c r="G45" s="15">
        <v>1.2013906659221483</v>
      </c>
      <c r="H45" s="15">
        <v>2.0579850074377872</v>
      </c>
      <c r="I45" s="15">
        <v>3.1958389459519285</v>
      </c>
    </row>
    <row r="46" spans="1:9">
      <c r="A46" s="14">
        <v>40</v>
      </c>
      <c r="B46" s="15">
        <v>0.75409808761309749</v>
      </c>
      <c r="C46" s="15">
        <v>1.1729381248225723</v>
      </c>
      <c r="D46" s="15">
        <v>2.5133572257366112</v>
      </c>
      <c r="E46" s="15">
        <v>3.4586314337024517</v>
      </c>
      <c r="F46" s="15">
        <v>0.74323112600362584</v>
      </c>
      <c r="G46" s="15">
        <v>1.2088096728233073</v>
      </c>
      <c r="H46" s="15">
        <v>2.1532475483804205</v>
      </c>
      <c r="I46" s="15">
        <v>3.3596348157803559</v>
      </c>
    </row>
    <row r="47" spans="1:9">
      <c r="A47" s="14">
        <v>41</v>
      </c>
      <c r="B47" s="15">
        <v>0.78363868031296002</v>
      </c>
      <c r="C47" s="15">
        <v>1.1785945699569151</v>
      </c>
      <c r="D47" s="15">
        <v>2.6101459121652755</v>
      </c>
      <c r="E47" s="15">
        <v>3.5898965427104281</v>
      </c>
      <c r="F47" s="15">
        <v>0.77539409718257357</v>
      </c>
      <c r="G47" s="15">
        <v>1.2187388870340878</v>
      </c>
      <c r="H47" s="15">
        <v>2.255218933647543</v>
      </c>
      <c r="I47" s="15">
        <v>3.5182164928582136</v>
      </c>
    </row>
    <row r="48" spans="1:9">
      <c r="A48" s="14">
        <v>42</v>
      </c>
      <c r="B48" s="15">
        <v>0.8149162033625954</v>
      </c>
      <c r="C48" s="15">
        <v>1.1897368324796354</v>
      </c>
      <c r="D48" s="15">
        <v>2.7141271783900218</v>
      </c>
      <c r="E48" s="15">
        <v>3.7226205604683633</v>
      </c>
      <c r="F48" s="15">
        <v>0.80886592521531253</v>
      </c>
      <c r="G48" s="15">
        <v>1.230002874150653</v>
      </c>
      <c r="H48" s="15">
        <v>2.363464925432099</v>
      </c>
      <c r="I48" s="15">
        <v>3.664199101815095</v>
      </c>
    </row>
    <row r="49" spans="1:9">
      <c r="A49" s="14">
        <v>43</v>
      </c>
      <c r="B49" s="15">
        <v>0.84972672003804273</v>
      </c>
      <c r="C49" s="15">
        <v>1.2071731447335892</v>
      </c>
      <c r="D49" s="15">
        <v>2.8243157248831041</v>
      </c>
      <c r="E49" s="15">
        <v>3.8560420456985622</v>
      </c>
      <c r="F49" s="15">
        <v>0.84453062223666353</v>
      </c>
      <c r="G49" s="15">
        <v>1.243312448767727</v>
      </c>
      <c r="H49" s="15">
        <v>2.4763764475876684</v>
      </c>
      <c r="I49" s="15">
        <v>3.7927903416218234</v>
      </c>
    </row>
    <row r="50" spans="1:9">
      <c r="A50" s="14">
        <v>44</v>
      </c>
      <c r="B50" s="15">
        <v>0.8893501230726335</v>
      </c>
      <c r="C50" s="15">
        <v>1.2322747320505565</v>
      </c>
      <c r="D50" s="15">
        <v>2.9393899988795136</v>
      </c>
      <c r="E50" s="15">
        <v>3.9894114776076304</v>
      </c>
      <c r="F50" s="15">
        <v>0.88218362633199521</v>
      </c>
      <c r="G50" s="15">
        <v>1.2605993696796665</v>
      </c>
      <c r="H50" s="15">
        <v>2.5919974687075342</v>
      </c>
      <c r="I50" s="15">
        <v>3.9031046342427462</v>
      </c>
    </row>
    <row r="51" spans="1:9">
      <c r="A51" s="14">
        <v>45</v>
      </c>
      <c r="B51" s="15">
        <v>0.93372769120244181</v>
      </c>
      <c r="C51" s="15">
        <v>1.2660484731501125</v>
      </c>
      <c r="D51" s="15">
        <v>3.0575398393515711</v>
      </c>
      <c r="E51" s="15">
        <v>4.1220312263121848</v>
      </c>
      <c r="F51" s="15">
        <v>0.92211034263558922</v>
      </c>
      <c r="G51" s="15">
        <v>1.2835602834728856</v>
      </c>
      <c r="H51" s="15">
        <v>2.7085588819821007</v>
      </c>
      <c r="I51" s="15">
        <v>3.9975878434144536</v>
      </c>
    </row>
    <row r="52" spans="1:9">
      <c r="A52" s="14">
        <v>46</v>
      </c>
      <c r="B52" s="15">
        <v>0.98266610411403388</v>
      </c>
      <c r="C52" s="15">
        <v>1.3080791452988028</v>
      </c>
      <c r="D52" s="15">
        <v>3.1771044345909218</v>
      </c>
      <c r="E52" s="15">
        <v>4.2531481227913739</v>
      </c>
      <c r="F52" s="15">
        <v>0.96567597869902055</v>
      </c>
      <c r="G52" s="15">
        <v>1.3133152736807818</v>
      </c>
      <c r="H52" s="15">
        <v>2.8249384233331911</v>
      </c>
      <c r="I52" s="15">
        <v>4.0811911056416719</v>
      </c>
    </row>
    <row r="53" spans="1:9">
      <c r="A53" s="14">
        <v>47</v>
      </c>
      <c r="B53" s="15">
        <v>1.0364907471709404</v>
      </c>
      <c r="C53" s="15">
        <v>1.356866787693132</v>
      </c>
      <c r="D53" s="15">
        <v>3.2968329480877094</v>
      </c>
      <c r="E53" s="15">
        <v>4.3819051488791265</v>
      </c>
      <c r="F53" s="15">
        <v>1.0147008675586102</v>
      </c>
      <c r="G53" s="15">
        <v>1.350368284673569</v>
      </c>
      <c r="H53" s="15">
        <v>2.9406799812174209</v>
      </c>
      <c r="I53" s="15">
        <v>4.1595912098954617</v>
      </c>
    </row>
    <row r="54" spans="1:9">
      <c r="A54" s="14">
        <v>48</v>
      </c>
      <c r="B54" s="15">
        <v>1.0955340396766162</v>
      </c>
      <c r="C54" s="15">
        <v>1.4100553277183234</v>
      </c>
      <c r="D54" s="15">
        <v>3.4163889352656005</v>
      </c>
      <c r="E54" s="15">
        <v>4.5078322110099638</v>
      </c>
      <c r="F54" s="15">
        <v>1.0709670672917437</v>
      </c>
      <c r="G54" s="15">
        <v>1.394928901637857</v>
      </c>
      <c r="H54" s="15">
        <v>3.0564292728263021</v>
      </c>
      <c r="I54" s="15">
        <v>4.2380106784649314</v>
      </c>
    </row>
    <row r="55" spans="1:9">
      <c r="A55" s="14">
        <v>49</v>
      </c>
      <c r="B55" s="15">
        <v>1.1601290581262913</v>
      </c>
      <c r="C55" s="15">
        <v>1.4647955767422713</v>
      </c>
      <c r="D55" s="15">
        <v>3.5368483659895644</v>
      </c>
      <c r="E55" s="15">
        <v>4.6311939010150365</v>
      </c>
      <c r="F55" s="15">
        <v>1.1351807983288602</v>
      </c>
      <c r="G55" s="15">
        <v>1.4462700831530964</v>
      </c>
      <c r="H55" s="15">
        <v>3.1741730490007702</v>
      </c>
      <c r="I55" s="15">
        <v>4.3207425177078012</v>
      </c>
    </row>
    <row r="56" spans="1:9">
      <c r="A56" s="14">
        <v>50</v>
      </c>
      <c r="B56" s="15">
        <v>1.2296168037001958</v>
      </c>
      <c r="C56" s="15">
        <v>1.5182834631542352</v>
      </c>
      <c r="D56" s="15">
        <v>3.6604685429509289</v>
      </c>
      <c r="E56" s="15">
        <v>4.7533885498132307</v>
      </c>
      <c r="F56" s="15">
        <v>1.2055733159520843</v>
      </c>
      <c r="G56" s="15">
        <v>1.5017239983070716</v>
      </c>
      <c r="H56" s="15">
        <v>3.2972853932671917</v>
      </c>
      <c r="I56" s="15">
        <v>4.4110597799062345</v>
      </c>
    </row>
    <row r="57" spans="1:9">
      <c r="A57" s="14">
        <v>51</v>
      </c>
      <c r="B57" s="15">
        <v>1.3019352047010564</v>
      </c>
      <c r="C57" s="15">
        <v>1.5693212247022401</v>
      </c>
      <c r="D57" s="15">
        <v>3.7901287225001137</v>
      </c>
      <c r="E57" s="15">
        <v>4.876867204380436</v>
      </c>
      <c r="F57" s="15">
        <v>1.2782783960390547</v>
      </c>
      <c r="G57" s="15">
        <v>1.5563786857215012</v>
      </c>
      <c r="H57" s="15">
        <v>3.4298153500311201</v>
      </c>
      <c r="I57" s="15">
        <v>4.5113944253318898</v>
      </c>
    </row>
    <row r="58" spans="1:9">
      <c r="A58" s="14">
        <v>52</v>
      </c>
      <c r="B58" s="15">
        <v>1.3747967152078344</v>
      </c>
      <c r="C58" s="15">
        <v>1.6178381344290478</v>
      </c>
      <c r="D58" s="15">
        <v>3.9280454478991129</v>
      </c>
      <c r="E58" s="15">
        <v>5.0042255684814387</v>
      </c>
      <c r="F58" s="15">
        <v>1.3509358317732449</v>
      </c>
      <c r="G58" s="15">
        <v>1.6071485156396748</v>
      </c>
      <c r="H58" s="15">
        <v>3.5739517511486065</v>
      </c>
      <c r="I58" s="15">
        <v>4.6228944824917901</v>
      </c>
    </row>
    <row r="59" spans="1:9">
      <c r="A59" s="14">
        <v>53</v>
      </c>
      <c r="B59" s="15">
        <v>1.4473576434473867</v>
      </c>
      <c r="C59" s="15">
        <v>1.664707304040141</v>
      </c>
      <c r="D59" s="15">
        <v>4.0749404955589386</v>
      </c>
      <c r="E59" s="15">
        <v>5.1368911991306891</v>
      </c>
      <c r="F59" s="15">
        <v>1.4246742852464513</v>
      </c>
      <c r="G59" s="15">
        <v>1.6555913410768224</v>
      </c>
      <c r="H59" s="15">
        <v>3.7288801223131411</v>
      </c>
      <c r="I59" s="15">
        <v>4.7448779048955005</v>
      </c>
    </row>
    <row r="60" spans="1:9">
      <c r="A60" s="14">
        <v>54</v>
      </c>
      <c r="B60" s="15">
        <v>1.5205898099996835</v>
      </c>
      <c r="C60" s="15">
        <v>1.7120622035112014</v>
      </c>
      <c r="D60" s="15">
        <v>4.2302665965819175</v>
      </c>
      <c r="E60" s="15">
        <v>5.2753143630007342</v>
      </c>
      <c r="F60" s="15">
        <v>1.5015914426523729</v>
      </c>
      <c r="G60" s="15">
        <v>1.7026427897831626</v>
      </c>
      <c r="H60" s="15">
        <v>3.8917147574983972</v>
      </c>
      <c r="I60" s="15">
        <v>4.8741430895936277</v>
      </c>
    </row>
    <row r="61" spans="1:9">
      <c r="A61" s="14">
        <v>55</v>
      </c>
      <c r="B61" s="15">
        <v>1.5967243102991933</v>
      </c>
      <c r="C61" s="15">
        <v>1.7619996500388073</v>
      </c>
      <c r="D61" s="15">
        <v>4.3928501592466906</v>
      </c>
      <c r="E61" s="15">
        <v>5.4189426049447107</v>
      </c>
      <c r="F61" s="15">
        <v>1.5825256287690244</v>
      </c>
      <c r="G61" s="15">
        <v>1.7480523046219969</v>
      </c>
      <c r="H61" s="15">
        <v>4.0580925966321564</v>
      </c>
      <c r="I61" s="15">
        <v>5.0061884629831042</v>
      </c>
    </row>
    <row r="62" spans="1:9">
      <c r="A62" s="14">
        <v>56</v>
      </c>
      <c r="B62" s="15">
        <v>1.6771328605501292</v>
      </c>
      <c r="C62" s="15">
        <v>1.8157310494430099</v>
      </c>
      <c r="D62" s="15">
        <v>4.5608763260137533</v>
      </c>
      <c r="E62" s="15">
        <v>5.5662700495141477</v>
      </c>
      <c r="F62" s="15">
        <v>1.6671654330260945</v>
      </c>
      <c r="G62" s="15">
        <v>1.7938039039954088</v>
      </c>
      <c r="H62" s="15">
        <v>4.223559965270292</v>
      </c>
      <c r="I62" s="15">
        <v>5.1375102276372351</v>
      </c>
    </row>
    <row r="63" spans="1:9">
      <c r="A63" s="14">
        <v>57</v>
      </c>
      <c r="B63" s="15">
        <v>1.7613839447285731</v>
      </c>
      <c r="C63" s="15">
        <v>1.8730262056569082</v>
      </c>
      <c r="D63" s="15">
        <v>4.7317494214809415</v>
      </c>
      <c r="E63" s="15">
        <v>5.714822603405957</v>
      </c>
      <c r="F63" s="15">
        <v>1.754865721009357</v>
      </c>
      <c r="G63" s="15">
        <v>1.8430554927100342</v>
      </c>
      <c r="H63" s="15">
        <v>4.3840058211838668</v>
      </c>
      <c r="I63" s="15">
        <v>5.266117614926749</v>
      </c>
    </row>
    <row r="64" spans="1:9">
      <c r="A64" s="14">
        <v>58</v>
      </c>
      <c r="B64" s="15">
        <v>1.8490856751934099</v>
      </c>
      <c r="C64" s="15">
        <v>1.9329534374918784</v>
      </c>
      <c r="D64" s="15">
        <v>4.9022322862047956</v>
      </c>
      <c r="E64" s="15">
        <v>5.8618013022134408</v>
      </c>
      <c r="F64" s="15">
        <v>1.8444787763154806</v>
      </c>
      <c r="G64" s="15">
        <v>1.8987755843539413</v>
      </c>
      <c r="H64" s="15">
        <v>4.5354044653433219</v>
      </c>
      <c r="I64" s="15">
        <v>5.3901101361065678</v>
      </c>
    </row>
    <row r="65" spans="1:9">
      <c r="A65" s="14">
        <v>59</v>
      </c>
      <c r="B65" s="15">
        <v>1.941006706832026</v>
      </c>
      <c r="C65" s="15">
        <v>1.9944968361815609</v>
      </c>
      <c r="D65" s="15">
        <v>5.0691338829452421</v>
      </c>
      <c r="E65" s="15">
        <v>6.0046035914848881</v>
      </c>
      <c r="F65" s="15">
        <v>1.9353483625079808</v>
      </c>
      <c r="G65" s="15">
        <v>1.9625884932091133</v>
      </c>
      <c r="H65" s="15">
        <v>4.6744758748175377</v>
      </c>
      <c r="I65" s="15">
        <v>5.5074176534458434</v>
      </c>
    </row>
    <row r="66" spans="1:9">
      <c r="A66" s="14">
        <v>60</v>
      </c>
      <c r="B66" s="15">
        <v>2.0361295428702197</v>
      </c>
      <c r="C66" s="15">
        <v>2.0556983008288316</v>
      </c>
      <c r="D66" s="15">
        <v>5.2293586881121543</v>
      </c>
      <c r="E66" s="15">
        <v>6.1410262048027935</v>
      </c>
      <c r="F66" s="15">
        <v>2.02894824210306</v>
      </c>
      <c r="G66" s="15">
        <v>2.0350493979434776</v>
      </c>
      <c r="H66" s="15">
        <v>4.799944547645552</v>
      </c>
      <c r="I66" s="15">
        <v>5.6165576603118739</v>
      </c>
    </row>
    <row r="67" spans="1:9">
      <c r="A67" s="14">
        <v>61</v>
      </c>
      <c r="B67" s="15">
        <v>2.1310343241484957</v>
      </c>
      <c r="C67" s="15">
        <v>2.1141859408522596</v>
      </c>
      <c r="D67" s="15">
        <v>5.3800074123623149</v>
      </c>
      <c r="E67" s="15">
        <v>6.2695046445899942</v>
      </c>
      <c r="F67" s="15">
        <v>2.1273763012151181</v>
      </c>
      <c r="G67" s="15">
        <v>2.1157883302985172</v>
      </c>
      <c r="H67" s="15">
        <v>4.9119388070956775</v>
      </c>
      <c r="I67" s="15">
        <v>5.7166708592931315</v>
      </c>
    </row>
    <row r="68" spans="1:9">
      <c r="A68" s="14">
        <v>62</v>
      </c>
      <c r="B68" s="15">
        <v>2.2212942599002625</v>
      </c>
      <c r="C68" s="15">
        <v>2.1682048910299767</v>
      </c>
      <c r="D68" s="15">
        <v>5.5184557895574109</v>
      </c>
      <c r="E68" s="15">
        <v>6.3891440744485433</v>
      </c>
      <c r="F68" s="15">
        <v>2.2326391698669026</v>
      </c>
      <c r="G68" s="15">
        <v>2.2030208793111936</v>
      </c>
      <c r="H68" s="15">
        <v>5.011742230969177</v>
      </c>
      <c r="I68" s="15">
        <v>5.8072449706260967</v>
      </c>
    </row>
    <row r="69" spans="1:9">
      <c r="A69" s="14">
        <v>63</v>
      </c>
      <c r="B69" s="15">
        <v>2.3030840563318646</v>
      </c>
      <c r="C69" s="15">
        <v>2.2164056749882981</v>
      </c>
      <c r="D69" s="15">
        <v>5.6427538053029354</v>
      </c>
      <c r="E69" s="15">
        <v>6.4994919398623141</v>
      </c>
      <c r="F69" s="15">
        <v>2.3468394970712767</v>
      </c>
      <c r="G69" s="15">
        <v>2.2939216555856445</v>
      </c>
      <c r="H69" s="15">
        <v>5.1012835339609346</v>
      </c>
      <c r="I69" s="15">
        <v>5.8882717283886157</v>
      </c>
    </row>
    <row r="70" spans="1:9">
      <c r="A70" s="14">
        <v>64</v>
      </c>
      <c r="B70" s="15">
        <v>2.3747640481727323</v>
      </c>
      <c r="C70" s="15">
        <v>2.2583327031198652</v>
      </c>
      <c r="D70" s="15">
        <v>5.7520697084400041</v>
      </c>
      <c r="E70" s="15">
        <v>6.6003134858128725</v>
      </c>
      <c r="F70" s="15">
        <v>2.4708824964072282</v>
      </c>
      <c r="G70" s="15">
        <v>2.3863663854435773</v>
      </c>
      <c r="H70" s="15">
        <v>5.1814613847185189</v>
      </c>
      <c r="I70" s="15">
        <v>5.9597544200315555</v>
      </c>
    </row>
  </sheetData>
  <sheetProtection password="D0A7" sheet="1" objects="1" scenarios="1"/>
  <mergeCells count="4"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48"/>
  <sheetViews>
    <sheetView workbookViewId="0">
      <selection activeCell="A2" sqref="A2"/>
    </sheetView>
  </sheetViews>
  <sheetFormatPr defaultColWidth="12.7109375" defaultRowHeight="15"/>
  <sheetData>
    <row r="1" spans="1:6">
      <c r="A1" s="7" t="s">
        <v>182</v>
      </c>
    </row>
    <row r="2" spans="1:6">
      <c r="A2" s="7"/>
    </row>
    <row r="3" spans="1:6">
      <c r="A3" s="7"/>
    </row>
    <row r="4" spans="1:6">
      <c r="A4" t="s">
        <v>135</v>
      </c>
      <c r="C4" s="68">
        <v>65</v>
      </c>
      <c r="E4" t="s">
        <v>165</v>
      </c>
      <c r="F4" s="61">
        <f>F95</f>
        <v>705400</v>
      </c>
    </row>
    <row r="5" spans="1:6">
      <c r="A5" t="s">
        <v>136</v>
      </c>
      <c r="C5" s="69">
        <v>90</v>
      </c>
      <c r="E5" s="67" t="s">
        <v>166</v>
      </c>
      <c r="F5" s="61">
        <f>H95</f>
        <v>705400</v>
      </c>
    </row>
    <row r="6" spans="1:6">
      <c r="A6" t="s">
        <v>137</v>
      </c>
      <c r="C6" s="70">
        <v>0</v>
      </c>
    </row>
    <row r="7" spans="1:6">
      <c r="A7" s="66" t="s">
        <v>164</v>
      </c>
    </row>
    <row r="8" spans="1:6">
      <c r="A8" s="76" t="s">
        <v>153</v>
      </c>
      <c r="B8" s="71">
        <v>3.1E-2</v>
      </c>
      <c r="C8" s="76" t="s">
        <v>158</v>
      </c>
      <c r="D8" s="71">
        <v>5.2999999999999999E-2</v>
      </c>
    </row>
    <row r="9" spans="1:6">
      <c r="A9" s="76" t="s">
        <v>154</v>
      </c>
      <c r="B9" s="72">
        <v>3.4000000000000002E-2</v>
      </c>
      <c r="C9" s="76" t="s">
        <v>159</v>
      </c>
      <c r="D9" s="72">
        <v>0.05</v>
      </c>
    </row>
    <row r="10" spans="1:6">
      <c r="A10" s="76" t="s">
        <v>155</v>
      </c>
      <c r="B10" s="72">
        <v>2.9000000000000001E-2</v>
      </c>
      <c r="C10" s="76" t="s">
        <v>160</v>
      </c>
      <c r="D10" s="72">
        <v>5.1999999999999998E-2</v>
      </c>
    </row>
    <row r="11" spans="1:6">
      <c r="A11" s="76" t="s">
        <v>156</v>
      </c>
      <c r="B11" s="72">
        <v>6.4000000000000001E-2</v>
      </c>
      <c r="C11" s="76" t="s">
        <v>161</v>
      </c>
      <c r="D11" s="72">
        <v>5.5E-2</v>
      </c>
    </row>
    <row r="12" spans="1:6">
      <c r="A12" s="76" t="s">
        <v>157</v>
      </c>
      <c r="B12" s="73">
        <v>4.7E-2</v>
      </c>
      <c r="C12" s="76" t="s">
        <v>162</v>
      </c>
      <c r="D12" s="72">
        <v>5.8000000000000003E-2</v>
      </c>
    </row>
    <row r="13" spans="1:6">
      <c r="C13" s="76" t="s">
        <v>163</v>
      </c>
      <c r="D13" s="73">
        <v>5.7000000000000002E-2</v>
      </c>
    </row>
    <row r="14" spans="1:6">
      <c r="A14" s="75" t="s">
        <v>168</v>
      </c>
    </row>
    <row r="15" spans="1:6">
      <c r="A15" s="77" t="s">
        <v>170</v>
      </c>
    </row>
    <row r="16" spans="1:6">
      <c r="A16" s="78" t="s">
        <v>171</v>
      </c>
      <c r="C16" s="82">
        <f>ROUND(K141,0)</f>
        <v>10661</v>
      </c>
    </row>
    <row r="17" spans="1:8">
      <c r="A17" s="80" t="s">
        <v>173</v>
      </c>
      <c r="C17" s="84">
        <f>ROUND(P141,0)</f>
        <v>2224</v>
      </c>
    </row>
    <row r="18" spans="1:8">
      <c r="A18" s="79" t="s">
        <v>175</v>
      </c>
      <c r="C18" s="61">
        <f>SUM(C16:C17)</f>
        <v>12885</v>
      </c>
    </row>
    <row r="20" spans="1:8" ht="30">
      <c r="A20" s="10" t="s">
        <v>145</v>
      </c>
      <c r="B20" s="89" t="s">
        <v>151</v>
      </c>
      <c r="C20" s="89"/>
      <c r="D20" s="89"/>
      <c r="E20" s="89"/>
      <c r="F20" s="89"/>
    </row>
    <row r="21" spans="1:8">
      <c r="A21" s="62">
        <f>H95</f>
        <v>705400</v>
      </c>
      <c r="B21" s="85">
        <v>75</v>
      </c>
      <c r="C21" s="85">
        <v>80</v>
      </c>
      <c r="D21" s="85">
        <v>85</v>
      </c>
      <c r="E21" s="85">
        <v>90</v>
      </c>
      <c r="F21" s="85">
        <v>95</v>
      </c>
    </row>
    <row r="22" spans="1:8">
      <c r="A22" s="85">
        <v>65</v>
      </c>
      <c r="B22" s="24">
        <f t="dataTable" ref="B22:F25" dt2D="1" dtr="1" r1="C5" r2="C4"/>
        <v>130100</v>
      </c>
      <c r="C22" s="24">
        <v>250700</v>
      </c>
      <c r="D22" s="24">
        <v>433900</v>
      </c>
      <c r="E22" s="24">
        <v>705400</v>
      </c>
      <c r="F22" s="24">
        <v>1092900</v>
      </c>
    </row>
    <row r="23" spans="1:8">
      <c r="A23" s="85">
        <v>70</v>
      </c>
      <c r="B23" s="38">
        <v>61900</v>
      </c>
      <c r="C23" s="38">
        <v>153800</v>
      </c>
      <c r="D23" s="38">
        <v>292700</v>
      </c>
      <c r="E23" s="38">
        <v>498500</v>
      </c>
      <c r="F23" s="38">
        <v>792200</v>
      </c>
    </row>
    <row r="24" spans="1:8">
      <c r="A24" s="85">
        <v>75</v>
      </c>
      <c r="B24" s="38">
        <v>0</v>
      </c>
      <c r="C24" s="38">
        <v>72600</v>
      </c>
      <c r="D24" s="38">
        <v>178600</v>
      </c>
      <c r="E24" s="38">
        <v>334500</v>
      </c>
      <c r="F24" s="38">
        <v>557100</v>
      </c>
    </row>
    <row r="25" spans="1:8">
      <c r="A25" s="85">
        <v>80</v>
      </c>
      <c r="B25" s="38">
        <v>0</v>
      </c>
      <c r="C25" s="38">
        <v>0</v>
      </c>
      <c r="D25" s="38">
        <v>83700</v>
      </c>
      <c r="E25" s="38">
        <v>202600</v>
      </c>
      <c r="F25" s="38">
        <v>371300</v>
      </c>
    </row>
    <row r="32" spans="1:8" ht="30">
      <c r="A32" s="85" t="s">
        <v>5</v>
      </c>
      <c r="B32" s="10" t="s">
        <v>138</v>
      </c>
      <c r="C32" s="10" t="s">
        <v>139</v>
      </c>
      <c r="D32" s="10" t="s">
        <v>140</v>
      </c>
      <c r="E32" s="10" t="s">
        <v>141</v>
      </c>
      <c r="F32" s="10" t="s">
        <v>142</v>
      </c>
      <c r="G32" s="10" t="s">
        <v>143</v>
      </c>
      <c r="H32" s="10" t="s">
        <v>144</v>
      </c>
    </row>
    <row r="33" spans="1:8">
      <c r="A33" s="85">
        <f>C4</f>
        <v>65</v>
      </c>
      <c r="B33" s="38">
        <f t="shared" ref="B33:B64" si="0">VLOOKUP(A33,$A$101:$B$134,2)</f>
        <v>8956</v>
      </c>
      <c r="D33" s="59">
        <v>1</v>
      </c>
      <c r="E33" s="60">
        <f t="shared" ref="E33:E93" si="1">IF(A33&lt;$C$5,1,0)</f>
        <v>1</v>
      </c>
      <c r="F33" s="38">
        <f>B33*D33*E33</f>
        <v>8956</v>
      </c>
      <c r="G33" s="59">
        <f>1/(1+C6)^0.5</f>
        <v>1</v>
      </c>
      <c r="H33" s="38">
        <f>F33*G33</f>
        <v>8956</v>
      </c>
    </row>
    <row r="34" spans="1:8">
      <c r="A34" s="85">
        <f>A33+1</f>
        <v>66</v>
      </c>
      <c r="B34" s="38">
        <f t="shared" si="0"/>
        <v>9272</v>
      </c>
      <c r="C34" s="11">
        <f>B8</f>
        <v>3.1E-2</v>
      </c>
      <c r="D34" s="59">
        <f>D33*(1+C34)</f>
        <v>1.0309999999999999</v>
      </c>
      <c r="E34" s="60">
        <f t="shared" si="1"/>
        <v>1</v>
      </c>
      <c r="F34" s="38">
        <f t="shared" ref="F34:F93" si="2">B34*D34*E34</f>
        <v>9559.4319999999989</v>
      </c>
      <c r="G34" s="59">
        <f t="shared" ref="G34:G93" si="3">G33/(1+$C$6)</f>
        <v>1</v>
      </c>
      <c r="H34" s="38">
        <f t="shared" ref="H34:H93" si="4">F34*G34</f>
        <v>9559.4319999999989</v>
      </c>
    </row>
    <row r="35" spans="1:8">
      <c r="A35" s="85">
        <f t="shared" ref="A35:A93" si="5">A34+1</f>
        <v>67</v>
      </c>
      <c r="B35" s="38">
        <f t="shared" si="0"/>
        <v>9608</v>
      </c>
      <c r="C35" s="11">
        <f>B9</f>
        <v>3.4000000000000002E-2</v>
      </c>
      <c r="D35" s="59">
        <f t="shared" ref="D35:D93" si="6">D34*(1+C35)</f>
        <v>1.0660539999999998</v>
      </c>
      <c r="E35" s="60">
        <f t="shared" si="1"/>
        <v>1</v>
      </c>
      <c r="F35" s="38">
        <f t="shared" si="2"/>
        <v>10242.646831999999</v>
      </c>
      <c r="G35" s="59">
        <f t="shared" si="3"/>
        <v>1</v>
      </c>
      <c r="H35" s="38">
        <f t="shared" si="4"/>
        <v>10242.646831999999</v>
      </c>
    </row>
    <row r="36" spans="1:8">
      <c r="A36" s="85">
        <f t="shared" si="5"/>
        <v>68</v>
      </c>
      <c r="B36" s="38">
        <f t="shared" si="0"/>
        <v>9964</v>
      </c>
      <c r="C36" s="11">
        <f>B10</f>
        <v>2.9000000000000001E-2</v>
      </c>
      <c r="D36" s="59">
        <f t="shared" si="6"/>
        <v>1.0969695659999998</v>
      </c>
      <c r="E36" s="60">
        <f t="shared" si="1"/>
        <v>1</v>
      </c>
      <c r="F36" s="38">
        <f t="shared" si="2"/>
        <v>10930.204755623998</v>
      </c>
      <c r="G36" s="59">
        <f t="shared" si="3"/>
        <v>1</v>
      </c>
      <c r="H36" s="38">
        <f t="shared" si="4"/>
        <v>10930.204755623998</v>
      </c>
    </row>
    <row r="37" spans="1:8">
      <c r="A37" s="85">
        <f t="shared" si="5"/>
        <v>69</v>
      </c>
      <c r="B37" s="38">
        <f t="shared" si="0"/>
        <v>10335</v>
      </c>
      <c r="C37" s="11">
        <f>B11</f>
        <v>6.4000000000000001E-2</v>
      </c>
      <c r="D37" s="59">
        <f t="shared" si="6"/>
        <v>1.1671756182239998</v>
      </c>
      <c r="E37" s="60">
        <f t="shared" si="1"/>
        <v>1</v>
      </c>
      <c r="F37" s="38">
        <f t="shared" si="2"/>
        <v>12062.760014345038</v>
      </c>
      <c r="G37" s="59">
        <f t="shared" si="3"/>
        <v>1</v>
      </c>
      <c r="H37" s="38">
        <f t="shared" si="4"/>
        <v>12062.760014345038</v>
      </c>
    </row>
    <row r="38" spans="1:8">
      <c r="A38" s="85">
        <f t="shared" si="5"/>
        <v>70</v>
      </c>
      <c r="B38" s="38">
        <f t="shared" si="0"/>
        <v>10721</v>
      </c>
      <c r="C38" s="11">
        <f>B12</f>
        <v>4.7E-2</v>
      </c>
      <c r="D38" s="59">
        <f t="shared" si="6"/>
        <v>1.2220328722805278</v>
      </c>
      <c r="E38" s="60">
        <f t="shared" si="1"/>
        <v>1</v>
      </c>
      <c r="F38" s="38">
        <f t="shared" si="2"/>
        <v>13101.414423719538</v>
      </c>
      <c r="G38" s="59">
        <f t="shared" si="3"/>
        <v>1</v>
      </c>
      <c r="H38" s="38">
        <f t="shared" si="4"/>
        <v>13101.414423719538</v>
      </c>
    </row>
    <row r="39" spans="1:8">
      <c r="A39" s="85">
        <f t="shared" si="5"/>
        <v>71</v>
      </c>
      <c r="B39" s="38">
        <f t="shared" si="0"/>
        <v>11112</v>
      </c>
      <c r="C39" s="11">
        <f t="shared" ref="C39:C44" si="7">D8</f>
        <v>5.2999999999999999E-2</v>
      </c>
      <c r="D39" s="59">
        <f t="shared" si="6"/>
        <v>1.2868006145113957</v>
      </c>
      <c r="E39" s="60">
        <f t="shared" si="1"/>
        <v>1</v>
      </c>
      <c r="F39" s="38">
        <f t="shared" si="2"/>
        <v>14298.928428450628</v>
      </c>
      <c r="G39" s="59">
        <f t="shared" si="3"/>
        <v>1</v>
      </c>
      <c r="H39" s="38">
        <f t="shared" si="4"/>
        <v>14298.928428450628</v>
      </c>
    </row>
    <row r="40" spans="1:8">
      <c r="A40" s="85">
        <f t="shared" si="5"/>
        <v>72</v>
      </c>
      <c r="B40" s="38">
        <f t="shared" si="0"/>
        <v>11513</v>
      </c>
      <c r="C40" s="11">
        <f t="shared" si="7"/>
        <v>0.05</v>
      </c>
      <c r="D40" s="59">
        <f t="shared" si="6"/>
        <v>1.3511406452369656</v>
      </c>
      <c r="E40" s="60">
        <f t="shared" si="1"/>
        <v>1</v>
      </c>
      <c r="F40" s="38">
        <f t="shared" si="2"/>
        <v>15555.682248613186</v>
      </c>
      <c r="G40" s="59">
        <f t="shared" si="3"/>
        <v>1</v>
      </c>
      <c r="H40" s="38">
        <f t="shared" si="4"/>
        <v>15555.682248613186</v>
      </c>
    </row>
    <row r="41" spans="1:8">
      <c r="A41" s="85">
        <f t="shared" si="5"/>
        <v>73</v>
      </c>
      <c r="B41" s="38">
        <f t="shared" si="0"/>
        <v>11913</v>
      </c>
      <c r="C41" s="11">
        <f t="shared" si="7"/>
        <v>5.1999999999999998E-2</v>
      </c>
      <c r="D41" s="59">
        <f t="shared" si="6"/>
        <v>1.4213999587892878</v>
      </c>
      <c r="E41" s="60">
        <f t="shared" si="1"/>
        <v>1</v>
      </c>
      <c r="F41" s="38">
        <f t="shared" si="2"/>
        <v>16933.137709056788</v>
      </c>
      <c r="G41" s="59">
        <f t="shared" si="3"/>
        <v>1</v>
      </c>
      <c r="H41" s="38">
        <f t="shared" si="4"/>
        <v>16933.137709056788</v>
      </c>
    </row>
    <row r="42" spans="1:8">
      <c r="A42" s="85">
        <f t="shared" si="5"/>
        <v>74</v>
      </c>
      <c r="B42" s="38">
        <f t="shared" si="0"/>
        <v>12309</v>
      </c>
      <c r="C42" s="11">
        <f t="shared" si="7"/>
        <v>5.5E-2</v>
      </c>
      <c r="D42" s="59">
        <f t="shared" si="6"/>
        <v>1.4995769565226986</v>
      </c>
      <c r="E42" s="60">
        <f t="shared" si="1"/>
        <v>1</v>
      </c>
      <c r="F42" s="38">
        <f t="shared" si="2"/>
        <v>18458.292757837899</v>
      </c>
      <c r="G42" s="59">
        <f t="shared" si="3"/>
        <v>1</v>
      </c>
      <c r="H42" s="38">
        <f t="shared" si="4"/>
        <v>18458.292757837899</v>
      </c>
    </row>
    <row r="43" spans="1:8">
      <c r="A43" s="85">
        <f t="shared" si="5"/>
        <v>75</v>
      </c>
      <c r="B43" s="38">
        <f t="shared" si="0"/>
        <v>12704</v>
      </c>
      <c r="C43" s="11">
        <f t="shared" si="7"/>
        <v>5.8000000000000003E-2</v>
      </c>
      <c r="D43" s="59">
        <f t="shared" si="6"/>
        <v>1.5865524200010153</v>
      </c>
      <c r="E43" s="60">
        <f t="shared" si="1"/>
        <v>1</v>
      </c>
      <c r="F43" s="38">
        <f t="shared" si="2"/>
        <v>20155.561943692897</v>
      </c>
      <c r="G43" s="59">
        <f t="shared" si="3"/>
        <v>1</v>
      </c>
      <c r="H43" s="38">
        <f t="shared" si="4"/>
        <v>20155.561943692897</v>
      </c>
    </row>
    <row r="44" spans="1:8">
      <c r="A44" s="85">
        <f t="shared" si="5"/>
        <v>76</v>
      </c>
      <c r="B44" s="38">
        <f t="shared" si="0"/>
        <v>13110</v>
      </c>
      <c r="C44" s="11">
        <f t="shared" si="7"/>
        <v>5.7000000000000002E-2</v>
      </c>
      <c r="D44" s="59">
        <f t="shared" si="6"/>
        <v>1.6769859079410729</v>
      </c>
      <c r="E44" s="60">
        <f t="shared" si="1"/>
        <v>1</v>
      </c>
      <c r="F44" s="38">
        <f t="shared" si="2"/>
        <v>21985.285253107468</v>
      </c>
      <c r="G44" s="59">
        <f t="shared" si="3"/>
        <v>1</v>
      </c>
      <c r="H44" s="38">
        <f t="shared" si="4"/>
        <v>21985.285253107468</v>
      </c>
    </row>
    <row r="45" spans="1:8">
      <c r="A45" s="85">
        <f t="shared" si="5"/>
        <v>77</v>
      </c>
      <c r="B45" s="38">
        <f t="shared" si="0"/>
        <v>13511</v>
      </c>
      <c r="C45" s="11">
        <f>C44</f>
        <v>5.7000000000000002E-2</v>
      </c>
      <c r="D45" s="59">
        <f t="shared" si="6"/>
        <v>1.772574104693714</v>
      </c>
      <c r="E45" s="60">
        <f t="shared" si="1"/>
        <v>1</v>
      </c>
      <c r="F45" s="38">
        <f t="shared" si="2"/>
        <v>23949.24872851677</v>
      </c>
      <c r="G45" s="59">
        <f t="shared" si="3"/>
        <v>1</v>
      </c>
      <c r="H45" s="38">
        <f t="shared" si="4"/>
        <v>23949.24872851677</v>
      </c>
    </row>
    <row r="46" spans="1:8">
      <c r="A46" s="85">
        <f t="shared" si="5"/>
        <v>78</v>
      </c>
      <c r="B46" s="38">
        <f t="shared" si="0"/>
        <v>13922</v>
      </c>
      <c r="C46" s="11">
        <f t="shared" ref="C46:C93" si="8">C45</f>
        <v>5.7000000000000002E-2</v>
      </c>
      <c r="D46" s="59">
        <f t="shared" si="6"/>
        <v>1.8736108286612556</v>
      </c>
      <c r="E46" s="60">
        <f t="shared" si="1"/>
        <v>1</v>
      </c>
      <c r="F46" s="38">
        <f t="shared" si="2"/>
        <v>26084.409956621999</v>
      </c>
      <c r="G46" s="59">
        <f t="shared" si="3"/>
        <v>1</v>
      </c>
      <c r="H46" s="38">
        <f t="shared" si="4"/>
        <v>26084.409956621999</v>
      </c>
    </row>
    <row r="47" spans="1:8">
      <c r="A47" s="85">
        <f t="shared" si="5"/>
        <v>79</v>
      </c>
      <c r="B47" s="38">
        <f t="shared" si="0"/>
        <v>14340</v>
      </c>
      <c r="C47" s="11">
        <f t="shared" si="8"/>
        <v>5.7000000000000002E-2</v>
      </c>
      <c r="D47" s="59">
        <f t="shared" si="6"/>
        <v>1.980406645894947</v>
      </c>
      <c r="E47" s="60">
        <f t="shared" si="1"/>
        <v>1</v>
      </c>
      <c r="F47" s="38">
        <f t="shared" si="2"/>
        <v>28399.031302133539</v>
      </c>
      <c r="G47" s="59">
        <f t="shared" si="3"/>
        <v>1</v>
      </c>
      <c r="H47" s="38">
        <f t="shared" si="4"/>
        <v>28399.031302133539</v>
      </c>
    </row>
    <row r="48" spans="1:8">
      <c r="A48" s="85">
        <f t="shared" si="5"/>
        <v>80</v>
      </c>
      <c r="B48" s="38">
        <f t="shared" si="0"/>
        <v>14755</v>
      </c>
      <c r="C48" s="11">
        <f t="shared" si="8"/>
        <v>5.7000000000000002E-2</v>
      </c>
      <c r="D48" s="59">
        <f t="shared" si="6"/>
        <v>2.093289824710959</v>
      </c>
      <c r="E48" s="60">
        <f t="shared" si="1"/>
        <v>1</v>
      </c>
      <c r="F48" s="38">
        <f t="shared" si="2"/>
        <v>30886.491363610199</v>
      </c>
      <c r="G48" s="59">
        <f t="shared" si="3"/>
        <v>1</v>
      </c>
      <c r="H48" s="38">
        <f t="shared" si="4"/>
        <v>30886.491363610199</v>
      </c>
    </row>
    <row r="49" spans="1:8">
      <c r="A49" s="85">
        <f t="shared" si="5"/>
        <v>81</v>
      </c>
      <c r="B49" s="38">
        <f t="shared" si="0"/>
        <v>15171</v>
      </c>
      <c r="C49" s="11">
        <f t="shared" si="8"/>
        <v>5.7000000000000002E-2</v>
      </c>
      <c r="D49" s="59">
        <f t="shared" si="6"/>
        <v>2.2126073447194834</v>
      </c>
      <c r="E49" s="60">
        <f t="shared" si="1"/>
        <v>1</v>
      </c>
      <c r="F49" s="38">
        <f t="shared" si="2"/>
        <v>33567.466026739283</v>
      </c>
      <c r="G49" s="59">
        <f t="shared" si="3"/>
        <v>1</v>
      </c>
      <c r="H49" s="38">
        <f t="shared" si="4"/>
        <v>33567.466026739283</v>
      </c>
    </row>
    <row r="50" spans="1:8">
      <c r="A50" s="85">
        <f t="shared" si="5"/>
        <v>82</v>
      </c>
      <c r="B50" s="38">
        <f t="shared" si="0"/>
        <v>15587</v>
      </c>
      <c r="C50" s="11">
        <f t="shared" si="8"/>
        <v>5.7000000000000002E-2</v>
      </c>
      <c r="D50" s="59">
        <f t="shared" si="6"/>
        <v>2.338725963368494</v>
      </c>
      <c r="E50" s="60">
        <f t="shared" si="1"/>
        <v>1</v>
      </c>
      <c r="F50" s="38">
        <f t="shared" si="2"/>
        <v>36453.721591024718</v>
      </c>
      <c r="G50" s="59">
        <f t="shared" si="3"/>
        <v>1</v>
      </c>
      <c r="H50" s="38">
        <f t="shared" si="4"/>
        <v>36453.721591024718</v>
      </c>
    </row>
    <row r="51" spans="1:8">
      <c r="A51" s="85">
        <f t="shared" si="5"/>
        <v>83</v>
      </c>
      <c r="B51" s="38">
        <f t="shared" si="0"/>
        <v>15994</v>
      </c>
      <c r="C51" s="11">
        <f t="shared" si="8"/>
        <v>5.7000000000000002E-2</v>
      </c>
      <c r="D51" s="59">
        <f t="shared" si="6"/>
        <v>2.472033343280498</v>
      </c>
      <c r="E51" s="60">
        <f t="shared" si="1"/>
        <v>1</v>
      </c>
      <c r="F51" s="38">
        <f t="shared" si="2"/>
        <v>39537.701292428283</v>
      </c>
      <c r="G51" s="59">
        <f t="shared" si="3"/>
        <v>1</v>
      </c>
      <c r="H51" s="38">
        <f t="shared" si="4"/>
        <v>39537.701292428283</v>
      </c>
    </row>
    <row r="52" spans="1:8">
      <c r="A52" s="85">
        <f t="shared" si="5"/>
        <v>84</v>
      </c>
      <c r="B52" s="38">
        <f t="shared" si="0"/>
        <v>16388</v>
      </c>
      <c r="C52" s="11">
        <f t="shared" si="8"/>
        <v>5.7000000000000002E-2</v>
      </c>
      <c r="D52" s="59">
        <f t="shared" si="6"/>
        <v>2.6129392438474861</v>
      </c>
      <c r="E52" s="60">
        <f t="shared" si="1"/>
        <v>1</v>
      </c>
      <c r="F52" s="38">
        <f t="shared" si="2"/>
        <v>42820.8483281726</v>
      </c>
      <c r="G52" s="59">
        <f t="shared" si="3"/>
        <v>1</v>
      </c>
      <c r="H52" s="38">
        <f t="shared" si="4"/>
        <v>42820.8483281726</v>
      </c>
    </row>
    <row r="53" spans="1:8">
      <c r="A53" s="85">
        <f t="shared" si="5"/>
        <v>85</v>
      </c>
      <c r="B53" s="38">
        <f t="shared" si="0"/>
        <v>16772</v>
      </c>
      <c r="C53" s="11">
        <f t="shared" si="8"/>
        <v>5.7000000000000002E-2</v>
      </c>
      <c r="D53" s="59">
        <f t="shared" si="6"/>
        <v>2.7618767807467925</v>
      </c>
      <c r="E53" s="60">
        <f t="shared" si="1"/>
        <v>1</v>
      </c>
      <c r="F53" s="38">
        <f t="shared" si="2"/>
        <v>46322.197366685206</v>
      </c>
      <c r="G53" s="59">
        <f t="shared" si="3"/>
        <v>1</v>
      </c>
      <c r="H53" s="38">
        <f t="shared" si="4"/>
        <v>46322.197366685206</v>
      </c>
    </row>
    <row r="54" spans="1:8">
      <c r="A54" s="85">
        <f t="shared" si="5"/>
        <v>86</v>
      </c>
      <c r="B54" s="38">
        <f t="shared" si="0"/>
        <v>17148</v>
      </c>
      <c r="C54" s="11">
        <f t="shared" si="8"/>
        <v>5.7000000000000002E-2</v>
      </c>
      <c r="D54" s="59">
        <f t="shared" si="6"/>
        <v>2.9193037572493594</v>
      </c>
      <c r="E54" s="60">
        <f t="shared" si="1"/>
        <v>1</v>
      </c>
      <c r="F54" s="38">
        <f t="shared" si="2"/>
        <v>50060.220829312013</v>
      </c>
      <c r="G54" s="59">
        <f t="shared" si="3"/>
        <v>1</v>
      </c>
      <c r="H54" s="38">
        <f t="shared" si="4"/>
        <v>50060.220829312013</v>
      </c>
    </row>
    <row r="55" spans="1:8">
      <c r="A55" s="85">
        <f t="shared" si="5"/>
        <v>87</v>
      </c>
      <c r="B55" s="38">
        <f t="shared" si="0"/>
        <v>17509</v>
      </c>
      <c r="C55" s="11">
        <f t="shared" si="8"/>
        <v>5.7000000000000002E-2</v>
      </c>
      <c r="D55" s="59">
        <f t="shared" si="6"/>
        <v>3.0857040714125725</v>
      </c>
      <c r="E55" s="60">
        <f t="shared" si="1"/>
        <v>1</v>
      </c>
      <c r="F55" s="38">
        <f t="shared" si="2"/>
        <v>54027.592586362734</v>
      </c>
      <c r="G55" s="59">
        <f t="shared" si="3"/>
        <v>1</v>
      </c>
      <c r="H55" s="38">
        <f t="shared" si="4"/>
        <v>54027.592586362734</v>
      </c>
    </row>
    <row r="56" spans="1:8">
      <c r="A56" s="85">
        <f t="shared" si="5"/>
        <v>88</v>
      </c>
      <c r="B56" s="38">
        <f t="shared" si="0"/>
        <v>17863</v>
      </c>
      <c r="C56" s="11">
        <f t="shared" si="8"/>
        <v>5.7000000000000002E-2</v>
      </c>
      <c r="D56" s="59">
        <f t="shared" si="6"/>
        <v>3.2615892034830889</v>
      </c>
      <c r="E56" s="60">
        <f t="shared" si="1"/>
        <v>1</v>
      </c>
      <c r="F56" s="38">
        <f t="shared" si="2"/>
        <v>58261.76794181842</v>
      </c>
      <c r="G56" s="59">
        <f t="shared" si="3"/>
        <v>1</v>
      </c>
      <c r="H56" s="38">
        <f t="shared" si="4"/>
        <v>58261.76794181842</v>
      </c>
    </row>
    <row r="57" spans="1:8">
      <c r="A57" s="85">
        <f t="shared" si="5"/>
        <v>89</v>
      </c>
      <c r="B57" s="38">
        <f t="shared" si="0"/>
        <v>18208</v>
      </c>
      <c r="C57" s="11">
        <f t="shared" si="8"/>
        <v>5.7000000000000002E-2</v>
      </c>
      <c r="D57" s="59">
        <f t="shared" si="6"/>
        <v>3.4474997880816249</v>
      </c>
      <c r="E57" s="60">
        <f t="shared" si="1"/>
        <v>1</v>
      </c>
      <c r="F57" s="38">
        <f t="shared" si="2"/>
        <v>62772.076141390229</v>
      </c>
      <c r="G57" s="59">
        <f t="shared" si="3"/>
        <v>1</v>
      </c>
      <c r="H57" s="38">
        <f t="shared" si="4"/>
        <v>62772.076141390229</v>
      </c>
    </row>
    <row r="58" spans="1:8">
      <c r="A58" s="85">
        <f t="shared" si="5"/>
        <v>90</v>
      </c>
      <c r="B58" s="38">
        <f t="shared" si="0"/>
        <v>18525</v>
      </c>
      <c r="C58" s="11">
        <f t="shared" si="8"/>
        <v>5.7000000000000002E-2</v>
      </c>
      <c r="D58" s="59">
        <f t="shared" si="6"/>
        <v>3.6440072760022773</v>
      </c>
      <c r="E58" s="60">
        <f t="shared" si="1"/>
        <v>0</v>
      </c>
      <c r="F58" s="38">
        <f t="shared" si="2"/>
        <v>0</v>
      </c>
      <c r="G58" s="59">
        <f t="shared" si="3"/>
        <v>1</v>
      </c>
      <c r="H58" s="38">
        <f t="shared" si="4"/>
        <v>0</v>
      </c>
    </row>
    <row r="59" spans="1:8">
      <c r="A59" s="85">
        <f t="shared" si="5"/>
        <v>91</v>
      </c>
      <c r="B59" s="38">
        <f t="shared" si="0"/>
        <v>18815</v>
      </c>
      <c r="C59" s="11">
        <f t="shared" si="8"/>
        <v>5.7000000000000002E-2</v>
      </c>
      <c r="D59" s="59">
        <f t="shared" si="6"/>
        <v>3.851715690734407</v>
      </c>
      <c r="E59" s="60">
        <f t="shared" si="1"/>
        <v>0</v>
      </c>
      <c r="F59" s="38">
        <f t="shared" si="2"/>
        <v>0</v>
      </c>
      <c r="G59" s="59">
        <f t="shared" si="3"/>
        <v>1</v>
      </c>
      <c r="H59" s="38">
        <f t="shared" si="4"/>
        <v>0</v>
      </c>
    </row>
    <row r="60" spans="1:8">
      <c r="A60" s="85">
        <f t="shared" si="5"/>
        <v>92</v>
      </c>
      <c r="B60" s="38">
        <f t="shared" si="0"/>
        <v>19044</v>
      </c>
      <c r="C60" s="11">
        <f t="shared" si="8"/>
        <v>5.7000000000000002E-2</v>
      </c>
      <c r="D60" s="59">
        <f t="shared" si="6"/>
        <v>4.0712634851062681</v>
      </c>
      <c r="E60" s="60">
        <f t="shared" si="1"/>
        <v>0</v>
      </c>
      <c r="F60" s="38">
        <f t="shared" si="2"/>
        <v>0</v>
      </c>
      <c r="G60" s="59">
        <f t="shared" si="3"/>
        <v>1</v>
      </c>
      <c r="H60" s="38">
        <f t="shared" si="4"/>
        <v>0</v>
      </c>
    </row>
    <row r="61" spans="1:8">
      <c r="A61" s="85">
        <f t="shared" si="5"/>
        <v>93</v>
      </c>
      <c r="B61" s="38">
        <f t="shared" si="0"/>
        <v>19187</v>
      </c>
      <c r="C61" s="11">
        <f t="shared" si="8"/>
        <v>5.7000000000000002E-2</v>
      </c>
      <c r="D61" s="59">
        <f t="shared" si="6"/>
        <v>4.3033255037573248</v>
      </c>
      <c r="E61" s="60">
        <f t="shared" si="1"/>
        <v>0</v>
      </c>
      <c r="F61" s="38">
        <f t="shared" si="2"/>
        <v>0</v>
      </c>
      <c r="G61" s="59">
        <f t="shared" si="3"/>
        <v>1</v>
      </c>
      <c r="H61" s="38">
        <f t="shared" si="4"/>
        <v>0</v>
      </c>
    </row>
    <row r="62" spans="1:8">
      <c r="A62" s="85">
        <f t="shared" si="5"/>
        <v>94</v>
      </c>
      <c r="B62" s="38">
        <f t="shared" si="0"/>
        <v>19231</v>
      </c>
      <c r="C62" s="11">
        <f t="shared" si="8"/>
        <v>5.7000000000000002E-2</v>
      </c>
      <c r="D62" s="59">
        <f t="shared" si="6"/>
        <v>4.5486150574714923</v>
      </c>
      <c r="E62" s="60">
        <f t="shared" si="1"/>
        <v>0</v>
      </c>
      <c r="F62" s="38">
        <f t="shared" si="2"/>
        <v>0</v>
      </c>
      <c r="G62" s="59">
        <f t="shared" si="3"/>
        <v>1</v>
      </c>
      <c r="H62" s="38">
        <f t="shared" si="4"/>
        <v>0</v>
      </c>
    </row>
    <row r="63" spans="1:8">
      <c r="A63" s="85">
        <f t="shared" si="5"/>
        <v>95</v>
      </c>
      <c r="B63" s="38">
        <f t="shared" si="0"/>
        <v>19195</v>
      </c>
      <c r="C63" s="11">
        <f t="shared" si="8"/>
        <v>5.7000000000000002E-2</v>
      </c>
      <c r="D63" s="59">
        <f t="shared" si="6"/>
        <v>4.8078861157473671</v>
      </c>
      <c r="E63" s="60">
        <f t="shared" si="1"/>
        <v>0</v>
      </c>
      <c r="F63" s="38">
        <f t="shared" si="2"/>
        <v>0</v>
      </c>
      <c r="G63" s="59">
        <f t="shared" si="3"/>
        <v>1</v>
      </c>
      <c r="H63" s="38">
        <f t="shared" si="4"/>
        <v>0</v>
      </c>
    </row>
    <row r="64" spans="1:8">
      <c r="A64" s="85">
        <f t="shared" si="5"/>
        <v>96</v>
      </c>
      <c r="B64" s="38">
        <f t="shared" si="0"/>
        <v>18996</v>
      </c>
      <c r="C64" s="11">
        <f t="shared" si="8"/>
        <v>5.7000000000000002E-2</v>
      </c>
      <c r="D64" s="59">
        <f t="shared" si="6"/>
        <v>5.0819356243449665</v>
      </c>
      <c r="E64" s="60">
        <f t="shared" si="1"/>
        <v>0</v>
      </c>
      <c r="F64" s="38">
        <f t="shared" si="2"/>
        <v>0</v>
      </c>
      <c r="G64" s="59">
        <f t="shared" si="3"/>
        <v>1</v>
      </c>
      <c r="H64" s="38">
        <f t="shared" si="4"/>
        <v>0</v>
      </c>
    </row>
    <row r="65" spans="1:8">
      <c r="A65" s="85">
        <f t="shared" si="5"/>
        <v>97</v>
      </c>
      <c r="B65" s="38">
        <f t="shared" ref="B65:B93" si="9">VLOOKUP(A65,$A$101:$B$134,2)</f>
        <v>18653</v>
      </c>
      <c r="C65" s="11">
        <f t="shared" si="8"/>
        <v>5.7000000000000002E-2</v>
      </c>
      <c r="D65" s="59">
        <f t="shared" si="6"/>
        <v>5.3716059549326296</v>
      </c>
      <c r="E65" s="60">
        <f t="shared" si="1"/>
        <v>0</v>
      </c>
      <c r="F65" s="38">
        <f t="shared" si="2"/>
        <v>0</v>
      </c>
      <c r="G65" s="59">
        <f t="shared" si="3"/>
        <v>1</v>
      </c>
      <c r="H65" s="38">
        <f t="shared" si="4"/>
        <v>0</v>
      </c>
    </row>
    <row r="66" spans="1:8">
      <c r="A66" s="85">
        <f t="shared" si="5"/>
        <v>98</v>
      </c>
      <c r="B66" s="38">
        <f t="shared" si="9"/>
        <v>18108</v>
      </c>
      <c r="C66" s="11">
        <f t="shared" si="8"/>
        <v>5.7000000000000002E-2</v>
      </c>
      <c r="D66" s="59">
        <f t="shared" si="6"/>
        <v>5.6777874943637894</v>
      </c>
      <c r="E66" s="60">
        <f t="shared" si="1"/>
        <v>0</v>
      </c>
      <c r="F66" s="38">
        <f t="shared" si="2"/>
        <v>0</v>
      </c>
      <c r="G66" s="59">
        <f t="shared" si="3"/>
        <v>1</v>
      </c>
      <c r="H66" s="38">
        <f t="shared" si="4"/>
        <v>0</v>
      </c>
    </row>
    <row r="67" spans="1:8">
      <c r="A67" s="85">
        <f t="shared" si="5"/>
        <v>99</v>
      </c>
      <c r="B67" s="38">
        <f t="shared" si="9"/>
        <v>18108</v>
      </c>
      <c r="C67" s="11">
        <f t="shared" si="8"/>
        <v>5.7000000000000002E-2</v>
      </c>
      <c r="D67" s="59">
        <f t="shared" si="6"/>
        <v>6.0014213815425252</v>
      </c>
      <c r="E67" s="60">
        <f t="shared" si="1"/>
        <v>0</v>
      </c>
      <c r="F67" s="38">
        <f t="shared" si="2"/>
        <v>0</v>
      </c>
      <c r="G67" s="59">
        <f t="shared" si="3"/>
        <v>1</v>
      </c>
      <c r="H67" s="38">
        <f t="shared" si="4"/>
        <v>0</v>
      </c>
    </row>
    <row r="68" spans="1:8">
      <c r="A68" s="85">
        <f t="shared" si="5"/>
        <v>100</v>
      </c>
      <c r="B68" s="38">
        <f t="shared" si="9"/>
        <v>18108</v>
      </c>
      <c r="C68" s="11">
        <f t="shared" si="8"/>
        <v>5.7000000000000002E-2</v>
      </c>
      <c r="D68" s="59">
        <f t="shared" si="6"/>
        <v>6.3435024002904488</v>
      </c>
      <c r="E68" s="60">
        <f t="shared" si="1"/>
        <v>0</v>
      </c>
      <c r="F68" s="38">
        <f t="shared" si="2"/>
        <v>0</v>
      </c>
      <c r="G68" s="59">
        <f t="shared" si="3"/>
        <v>1</v>
      </c>
      <c r="H68" s="38">
        <f t="shared" si="4"/>
        <v>0</v>
      </c>
    </row>
    <row r="69" spans="1:8">
      <c r="A69" s="85">
        <f t="shared" si="5"/>
        <v>101</v>
      </c>
      <c r="B69" s="38">
        <f t="shared" si="9"/>
        <v>18108</v>
      </c>
      <c r="C69" s="11">
        <f t="shared" si="8"/>
        <v>5.7000000000000002E-2</v>
      </c>
      <c r="D69" s="59">
        <f t="shared" si="6"/>
        <v>6.7050820371070037</v>
      </c>
      <c r="E69" s="60">
        <f t="shared" si="1"/>
        <v>0</v>
      </c>
      <c r="F69" s="38">
        <f t="shared" si="2"/>
        <v>0</v>
      </c>
      <c r="G69" s="59">
        <f t="shared" si="3"/>
        <v>1</v>
      </c>
      <c r="H69" s="38">
        <f t="shared" si="4"/>
        <v>0</v>
      </c>
    </row>
    <row r="70" spans="1:8">
      <c r="A70" s="85">
        <f t="shared" si="5"/>
        <v>102</v>
      </c>
      <c r="B70" s="38">
        <f t="shared" si="9"/>
        <v>18108</v>
      </c>
      <c r="C70" s="11">
        <f t="shared" si="8"/>
        <v>5.7000000000000002E-2</v>
      </c>
      <c r="D70" s="59">
        <f t="shared" si="6"/>
        <v>7.0872717132221021</v>
      </c>
      <c r="E70" s="60">
        <f t="shared" si="1"/>
        <v>0</v>
      </c>
      <c r="F70" s="38">
        <f t="shared" si="2"/>
        <v>0</v>
      </c>
      <c r="G70" s="59">
        <f t="shared" si="3"/>
        <v>1</v>
      </c>
      <c r="H70" s="38">
        <f t="shared" si="4"/>
        <v>0</v>
      </c>
    </row>
    <row r="71" spans="1:8">
      <c r="A71" s="85">
        <f t="shared" si="5"/>
        <v>103</v>
      </c>
      <c r="B71" s="38">
        <f t="shared" si="9"/>
        <v>18108</v>
      </c>
      <c r="C71" s="11">
        <f t="shared" si="8"/>
        <v>5.7000000000000002E-2</v>
      </c>
      <c r="D71" s="59">
        <f t="shared" si="6"/>
        <v>7.4912462008757617</v>
      </c>
      <c r="E71" s="60">
        <f t="shared" si="1"/>
        <v>0</v>
      </c>
      <c r="F71" s="38">
        <f t="shared" si="2"/>
        <v>0</v>
      </c>
      <c r="G71" s="59">
        <f t="shared" si="3"/>
        <v>1</v>
      </c>
      <c r="H71" s="38">
        <f t="shared" si="4"/>
        <v>0</v>
      </c>
    </row>
    <row r="72" spans="1:8">
      <c r="A72" s="85">
        <f t="shared" si="5"/>
        <v>104</v>
      </c>
      <c r="B72" s="38">
        <f t="shared" si="9"/>
        <v>18108</v>
      </c>
      <c r="C72" s="11">
        <f t="shared" si="8"/>
        <v>5.7000000000000002E-2</v>
      </c>
      <c r="D72" s="59">
        <f t="shared" si="6"/>
        <v>7.9182472343256798</v>
      </c>
      <c r="E72" s="60">
        <f t="shared" si="1"/>
        <v>0</v>
      </c>
      <c r="F72" s="38">
        <f t="shared" si="2"/>
        <v>0</v>
      </c>
      <c r="G72" s="59">
        <f t="shared" si="3"/>
        <v>1</v>
      </c>
      <c r="H72" s="38">
        <f t="shared" si="4"/>
        <v>0</v>
      </c>
    </row>
    <row r="73" spans="1:8">
      <c r="A73" s="85">
        <f t="shared" si="5"/>
        <v>105</v>
      </c>
      <c r="B73" s="38">
        <f t="shared" si="9"/>
        <v>18108</v>
      </c>
      <c r="C73" s="11">
        <f t="shared" si="8"/>
        <v>5.7000000000000002E-2</v>
      </c>
      <c r="D73" s="59">
        <f t="shared" si="6"/>
        <v>8.3695873266822431</v>
      </c>
      <c r="E73" s="60">
        <f t="shared" si="1"/>
        <v>0</v>
      </c>
      <c r="F73" s="38">
        <f t="shared" si="2"/>
        <v>0</v>
      </c>
      <c r="G73" s="59">
        <f t="shared" si="3"/>
        <v>1</v>
      </c>
      <c r="H73" s="38">
        <f t="shared" si="4"/>
        <v>0</v>
      </c>
    </row>
    <row r="74" spans="1:8">
      <c r="A74" s="85">
        <f t="shared" si="5"/>
        <v>106</v>
      </c>
      <c r="B74" s="38">
        <f t="shared" si="9"/>
        <v>18108</v>
      </c>
      <c r="C74" s="11">
        <f t="shared" si="8"/>
        <v>5.7000000000000002E-2</v>
      </c>
      <c r="D74" s="59">
        <f t="shared" si="6"/>
        <v>8.8466538043031306</v>
      </c>
      <c r="E74" s="60">
        <f t="shared" si="1"/>
        <v>0</v>
      </c>
      <c r="F74" s="38">
        <f t="shared" si="2"/>
        <v>0</v>
      </c>
      <c r="G74" s="59">
        <f t="shared" si="3"/>
        <v>1</v>
      </c>
      <c r="H74" s="38">
        <f t="shared" si="4"/>
        <v>0</v>
      </c>
    </row>
    <row r="75" spans="1:8">
      <c r="A75" s="85">
        <f t="shared" si="5"/>
        <v>107</v>
      </c>
      <c r="B75" s="38">
        <f t="shared" si="9"/>
        <v>18108</v>
      </c>
      <c r="C75" s="11">
        <f t="shared" si="8"/>
        <v>5.7000000000000002E-2</v>
      </c>
      <c r="D75" s="59">
        <f t="shared" si="6"/>
        <v>9.3509130711484083</v>
      </c>
      <c r="E75" s="60">
        <f t="shared" si="1"/>
        <v>0</v>
      </c>
      <c r="F75" s="38">
        <f t="shared" si="2"/>
        <v>0</v>
      </c>
      <c r="G75" s="59">
        <f t="shared" si="3"/>
        <v>1</v>
      </c>
      <c r="H75" s="38">
        <f t="shared" si="4"/>
        <v>0</v>
      </c>
    </row>
    <row r="76" spans="1:8">
      <c r="A76" s="85">
        <f t="shared" si="5"/>
        <v>108</v>
      </c>
      <c r="B76" s="38">
        <f t="shared" si="9"/>
        <v>18108</v>
      </c>
      <c r="C76" s="11">
        <f t="shared" si="8"/>
        <v>5.7000000000000002E-2</v>
      </c>
      <c r="D76" s="59">
        <f t="shared" si="6"/>
        <v>9.8839151162038679</v>
      </c>
      <c r="E76" s="60">
        <f t="shared" si="1"/>
        <v>0</v>
      </c>
      <c r="F76" s="38">
        <f t="shared" si="2"/>
        <v>0</v>
      </c>
      <c r="G76" s="59">
        <f t="shared" si="3"/>
        <v>1</v>
      </c>
      <c r="H76" s="38">
        <f t="shared" si="4"/>
        <v>0</v>
      </c>
    </row>
    <row r="77" spans="1:8">
      <c r="A77" s="85">
        <f t="shared" si="5"/>
        <v>109</v>
      </c>
      <c r="B77" s="38">
        <f t="shared" si="9"/>
        <v>18108</v>
      </c>
      <c r="C77" s="11">
        <f t="shared" si="8"/>
        <v>5.7000000000000002E-2</v>
      </c>
      <c r="D77" s="59">
        <f t="shared" si="6"/>
        <v>10.447298277827487</v>
      </c>
      <c r="E77" s="60">
        <f t="shared" si="1"/>
        <v>0</v>
      </c>
      <c r="F77" s="38">
        <f t="shared" si="2"/>
        <v>0</v>
      </c>
      <c r="G77" s="59">
        <f t="shared" si="3"/>
        <v>1</v>
      </c>
      <c r="H77" s="38">
        <f t="shared" si="4"/>
        <v>0</v>
      </c>
    </row>
    <row r="78" spans="1:8">
      <c r="A78" s="85">
        <f t="shared" si="5"/>
        <v>110</v>
      </c>
      <c r="B78" s="38">
        <f t="shared" si="9"/>
        <v>18108</v>
      </c>
      <c r="C78" s="11">
        <f t="shared" si="8"/>
        <v>5.7000000000000002E-2</v>
      </c>
      <c r="D78" s="59">
        <f t="shared" si="6"/>
        <v>11.042794279663653</v>
      </c>
      <c r="E78" s="60">
        <f t="shared" si="1"/>
        <v>0</v>
      </c>
      <c r="F78" s="38">
        <f t="shared" si="2"/>
        <v>0</v>
      </c>
      <c r="G78" s="59">
        <f t="shared" si="3"/>
        <v>1</v>
      </c>
      <c r="H78" s="38">
        <f t="shared" si="4"/>
        <v>0</v>
      </c>
    </row>
    <row r="79" spans="1:8">
      <c r="A79" s="85">
        <f t="shared" si="5"/>
        <v>111</v>
      </c>
      <c r="B79" s="38">
        <f t="shared" si="9"/>
        <v>18108</v>
      </c>
      <c r="C79" s="11">
        <f t="shared" si="8"/>
        <v>5.7000000000000002E-2</v>
      </c>
      <c r="D79" s="59">
        <f t="shared" si="6"/>
        <v>11.67223355360448</v>
      </c>
      <c r="E79" s="60">
        <f t="shared" si="1"/>
        <v>0</v>
      </c>
      <c r="F79" s="38">
        <f t="shared" si="2"/>
        <v>0</v>
      </c>
      <c r="G79" s="59">
        <f t="shared" si="3"/>
        <v>1</v>
      </c>
      <c r="H79" s="38">
        <f t="shared" si="4"/>
        <v>0</v>
      </c>
    </row>
    <row r="80" spans="1:8">
      <c r="A80" s="85">
        <f t="shared" si="5"/>
        <v>112</v>
      </c>
      <c r="B80" s="38">
        <f t="shared" si="9"/>
        <v>18108</v>
      </c>
      <c r="C80" s="11">
        <f t="shared" si="8"/>
        <v>5.7000000000000002E-2</v>
      </c>
      <c r="D80" s="59">
        <f t="shared" si="6"/>
        <v>12.337550866159935</v>
      </c>
      <c r="E80" s="60">
        <f t="shared" si="1"/>
        <v>0</v>
      </c>
      <c r="F80" s="38">
        <f t="shared" si="2"/>
        <v>0</v>
      </c>
      <c r="G80" s="59">
        <f t="shared" si="3"/>
        <v>1</v>
      </c>
      <c r="H80" s="38">
        <f t="shared" si="4"/>
        <v>0</v>
      </c>
    </row>
    <row r="81" spans="1:8">
      <c r="A81" s="85">
        <f t="shared" si="5"/>
        <v>113</v>
      </c>
      <c r="B81" s="38">
        <f t="shared" si="9"/>
        <v>18108</v>
      </c>
      <c r="C81" s="11">
        <f t="shared" si="8"/>
        <v>5.7000000000000002E-2</v>
      </c>
      <c r="D81" s="59">
        <f t="shared" si="6"/>
        <v>13.04079126553105</v>
      </c>
      <c r="E81" s="60">
        <f t="shared" si="1"/>
        <v>0</v>
      </c>
      <c r="F81" s="38">
        <f t="shared" si="2"/>
        <v>0</v>
      </c>
      <c r="G81" s="59">
        <f t="shared" si="3"/>
        <v>1</v>
      </c>
      <c r="H81" s="38">
        <f t="shared" si="4"/>
        <v>0</v>
      </c>
    </row>
    <row r="82" spans="1:8">
      <c r="A82" s="85">
        <f t="shared" si="5"/>
        <v>114</v>
      </c>
      <c r="B82" s="38">
        <f t="shared" si="9"/>
        <v>18108</v>
      </c>
      <c r="C82" s="11">
        <f t="shared" si="8"/>
        <v>5.7000000000000002E-2</v>
      </c>
      <c r="D82" s="59">
        <f t="shared" si="6"/>
        <v>13.78411636766632</v>
      </c>
      <c r="E82" s="60">
        <f t="shared" si="1"/>
        <v>0</v>
      </c>
      <c r="F82" s="38">
        <f t="shared" si="2"/>
        <v>0</v>
      </c>
      <c r="G82" s="59">
        <f t="shared" si="3"/>
        <v>1</v>
      </c>
      <c r="H82" s="38">
        <f t="shared" si="4"/>
        <v>0</v>
      </c>
    </row>
    <row r="83" spans="1:8">
      <c r="A83" s="85">
        <f t="shared" si="5"/>
        <v>115</v>
      </c>
      <c r="B83" s="38">
        <f t="shared" si="9"/>
        <v>18108</v>
      </c>
      <c r="C83" s="11">
        <f t="shared" si="8"/>
        <v>5.7000000000000002E-2</v>
      </c>
      <c r="D83" s="59">
        <f t="shared" si="6"/>
        <v>14.569811000623298</v>
      </c>
      <c r="E83" s="60">
        <f t="shared" si="1"/>
        <v>0</v>
      </c>
      <c r="F83" s="38">
        <f t="shared" si="2"/>
        <v>0</v>
      </c>
      <c r="G83" s="59">
        <f t="shared" si="3"/>
        <v>1</v>
      </c>
      <c r="H83" s="38">
        <f t="shared" si="4"/>
        <v>0</v>
      </c>
    </row>
    <row r="84" spans="1:8">
      <c r="A84" s="85">
        <f t="shared" si="5"/>
        <v>116</v>
      </c>
      <c r="B84" s="38">
        <f t="shared" si="9"/>
        <v>18108</v>
      </c>
      <c r="C84" s="11">
        <f t="shared" si="8"/>
        <v>5.7000000000000002E-2</v>
      </c>
      <c r="D84" s="59">
        <f t="shared" si="6"/>
        <v>15.400290227658825</v>
      </c>
      <c r="E84" s="60">
        <f t="shared" si="1"/>
        <v>0</v>
      </c>
      <c r="F84" s="38">
        <f t="shared" si="2"/>
        <v>0</v>
      </c>
      <c r="G84" s="59">
        <f t="shared" si="3"/>
        <v>1</v>
      </c>
      <c r="H84" s="38">
        <f t="shared" si="4"/>
        <v>0</v>
      </c>
    </row>
    <row r="85" spans="1:8">
      <c r="A85" s="85">
        <f t="shared" si="5"/>
        <v>117</v>
      </c>
      <c r="B85" s="38">
        <f t="shared" si="9"/>
        <v>18108</v>
      </c>
      <c r="C85" s="11">
        <f t="shared" si="8"/>
        <v>5.7000000000000002E-2</v>
      </c>
      <c r="D85" s="59">
        <f t="shared" si="6"/>
        <v>16.278106770635379</v>
      </c>
      <c r="E85" s="60">
        <f t="shared" si="1"/>
        <v>0</v>
      </c>
      <c r="F85" s="38">
        <f t="shared" si="2"/>
        <v>0</v>
      </c>
      <c r="G85" s="59">
        <f t="shared" si="3"/>
        <v>1</v>
      </c>
      <c r="H85" s="38">
        <f t="shared" si="4"/>
        <v>0</v>
      </c>
    </row>
    <row r="86" spans="1:8">
      <c r="A86" s="85">
        <f t="shared" si="5"/>
        <v>118</v>
      </c>
      <c r="B86" s="38">
        <f t="shared" si="9"/>
        <v>18108</v>
      </c>
      <c r="C86" s="11">
        <f t="shared" si="8"/>
        <v>5.7000000000000002E-2</v>
      </c>
      <c r="D86" s="59">
        <f t="shared" si="6"/>
        <v>17.205958856561594</v>
      </c>
      <c r="E86" s="60">
        <f t="shared" si="1"/>
        <v>0</v>
      </c>
      <c r="F86" s="38">
        <f t="shared" si="2"/>
        <v>0</v>
      </c>
      <c r="G86" s="59">
        <f t="shared" si="3"/>
        <v>1</v>
      </c>
      <c r="H86" s="38">
        <f t="shared" si="4"/>
        <v>0</v>
      </c>
    </row>
    <row r="87" spans="1:8">
      <c r="A87" s="85">
        <f t="shared" si="5"/>
        <v>119</v>
      </c>
      <c r="B87" s="38">
        <f t="shared" si="9"/>
        <v>18108</v>
      </c>
      <c r="C87" s="11">
        <f t="shared" si="8"/>
        <v>5.7000000000000002E-2</v>
      </c>
      <c r="D87" s="59">
        <f t="shared" si="6"/>
        <v>18.186698511385604</v>
      </c>
      <c r="E87" s="60">
        <f t="shared" si="1"/>
        <v>0</v>
      </c>
      <c r="F87" s="38">
        <f t="shared" si="2"/>
        <v>0</v>
      </c>
      <c r="G87" s="59">
        <f t="shared" si="3"/>
        <v>1</v>
      </c>
      <c r="H87" s="38">
        <f t="shared" si="4"/>
        <v>0</v>
      </c>
    </row>
    <row r="88" spans="1:8">
      <c r="A88" s="85">
        <f t="shared" si="5"/>
        <v>120</v>
      </c>
      <c r="B88" s="38">
        <f t="shared" si="9"/>
        <v>18108</v>
      </c>
      <c r="C88" s="11">
        <f t="shared" si="8"/>
        <v>5.7000000000000002E-2</v>
      </c>
      <c r="D88" s="59">
        <f t="shared" si="6"/>
        <v>19.223340326534583</v>
      </c>
      <c r="E88" s="60">
        <f t="shared" si="1"/>
        <v>0</v>
      </c>
      <c r="F88" s="38">
        <f t="shared" si="2"/>
        <v>0</v>
      </c>
      <c r="G88" s="59">
        <f t="shared" si="3"/>
        <v>1</v>
      </c>
      <c r="H88" s="38">
        <f t="shared" si="4"/>
        <v>0</v>
      </c>
    </row>
    <row r="89" spans="1:8">
      <c r="A89" s="85">
        <f t="shared" si="5"/>
        <v>121</v>
      </c>
      <c r="B89" s="38">
        <f t="shared" si="9"/>
        <v>18108</v>
      </c>
      <c r="C89" s="11">
        <f t="shared" si="8"/>
        <v>5.7000000000000002E-2</v>
      </c>
      <c r="D89" s="59">
        <f t="shared" si="6"/>
        <v>20.319070725147053</v>
      </c>
      <c r="E89" s="60">
        <f t="shared" si="1"/>
        <v>0</v>
      </c>
      <c r="F89" s="38">
        <f t="shared" si="2"/>
        <v>0</v>
      </c>
      <c r="G89" s="59">
        <f t="shared" si="3"/>
        <v>1</v>
      </c>
      <c r="H89" s="38">
        <f t="shared" si="4"/>
        <v>0</v>
      </c>
    </row>
    <row r="90" spans="1:8">
      <c r="A90" s="85">
        <f t="shared" si="5"/>
        <v>122</v>
      </c>
      <c r="B90" s="38">
        <f t="shared" si="9"/>
        <v>18108</v>
      </c>
      <c r="C90" s="11">
        <f t="shared" si="8"/>
        <v>5.7000000000000002E-2</v>
      </c>
      <c r="D90" s="59">
        <f t="shared" si="6"/>
        <v>21.477257756480434</v>
      </c>
      <c r="E90" s="60">
        <f t="shared" si="1"/>
        <v>0</v>
      </c>
      <c r="F90" s="38">
        <f t="shared" si="2"/>
        <v>0</v>
      </c>
      <c r="G90" s="59">
        <f t="shared" si="3"/>
        <v>1</v>
      </c>
      <c r="H90" s="38">
        <f t="shared" si="4"/>
        <v>0</v>
      </c>
    </row>
    <row r="91" spans="1:8">
      <c r="A91" s="85">
        <f t="shared" si="5"/>
        <v>123</v>
      </c>
      <c r="B91" s="38">
        <f t="shared" si="9"/>
        <v>18108</v>
      </c>
      <c r="C91" s="11">
        <f t="shared" si="8"/>
        <v>5.7000000000000002E-2</v>
      </c>
      <c r="D91" s="59">
        <f t="shared" si="6"/>
        <v>22.701461448599819</v>
      </c>
      <c r="E91" s="60">
        <f t="shared" si="1"/>
        <v>0</v>
      </c>
      <c r="F91" s="38">
        <f t="shared" si="2"/>
        <v>0</v>
      </c>
      <c r="G91" s="59">
        <f t="shared" si="3"/>
        <v>1</v>
      </c>
      <c r="H91" s="38">
        <f t="shared" si="4"/>
        <v>0</v>
      </c>
    </row>
    <row r="92" spans="1:8">
      <c r="A92" s="85">
        <f t="shared" si="5"/>
        <v>124</v>
      </c>
      <c r="B92" s="38">
        <f t="shared" si="9"/>
        <v>18108</v>
      </c>
      <c r="C92" s="11">
        <f t="shared" si="8"/>
        <v>5.7000000000000002E-2</v>
      </c>
      <c r="D92" s="59">
        <f t="shared" si="6"/>
        <v>23.995444751170005</v>
      </c>
      <c r="E92" s="60">
        <f t="shared" si="1"/>
        <v>0</v>
      </c>
      <c r="F92" s="38">
        <f t="shared" si="2"/>
        <v>0</v>
      </c>
      <c r="G92" s="59">
        <f t="shared" si="3"/>
        <v>1</v>
      </c>
      <c r="H92" s="38">
        <f t="shared" si="4"/>
        <v>0</v>
      </c>
    </row>
    <row r="93" spans="1:8">
      <c r="A93" s="85">
        <f t="shared" si="5"/>
        <v>125</v>
      </c>
      <c r="B93" s="38">
        <f t="shared" si="9"/>
        <v>18108</v>
      </c>
      <c r="C93" s="11">
        <f t="shared" si="8"/>
        <v>5.7000000000000002E-2</v>
      </c>
      <c r="D93" s="59">
        <f t="shared" si="6"/>
        <v>25.363185101986694</v>
      </c>
      <c r="E93" s="60">
        <f t="shared" si="1"/>
        <v>0</v>
      </c>
      <c r="F93" s="38">
        <f t="shared" si="2"/>
        <v>0</v>
      </c>
      <c r="G93" s="59">
        <f t="shared" si="3"/>
        <v>1</v>
      </c>
      <c r="H93" s="38">
        <f t="shared" si="4"/>
        <v>0</v>
      </c>
    </row>
    <row r="95" spans="1:8">
      <c r="F95" s="61">
        <f>ROUND(SUM(F33:F93),-2)</f>
        <v>705400</v>
      </c>
      <c r="H95" s="61">
        <f>ROUND(SUM(H33:H93),-2)</f>
        <v>705400</v>
      </c>
    </row>
    <row r="99" spans="1:20">
      <c r="E99" s="89" t="s">
        <v>18</v>
      </c>
      <c r="F99" s="89"/>
      <c r="H99" s="89" t="s">
        <v>181</v>
      </c>
      <c r="I99" s="89"/>
      <c r="J99" s="89"/>
      <c r="M99" s="88" t="s">
        <v>147</v>
      </c>
      <c r="N99" s="88"/>
      <c r="O99" s="88"/>
      <c r="P99" s="88"/>
    </row>
    <row r="100" spans="1:20" ht="30">
      <c r="A100" s="85" t="s">
        <v>5</v>
      </c>
      <c r="B100" s="10" t="s">
        <v>148</v>
      </c>
      <c r="D100" s="85" t="s">
        <v>5</v>
      </c>
      <c r="E100" s="10" t="s">
        <v>6</v>
      </c>
      <c r="F100" s="10" t="s">
        <v>7</v>
      </c>
      <c r="G100" s="10" t="s">
        <v>19</v>
      </c>
      <c r="H100" s="10" t="s">
        <v>6</v>
      </c>
      <c r="I100" s="10" t="s">
        <v>7</v>
      </c>
      <c r="J100" s="10" t="s">
        <v>17</v>
      </c>
      <c r="K100" s="10" t="s">
        <v>148</v>
      </c>
      <c r="M100" s="86" t="s">
        <v>6</v>
      </c>
      <c r="N100" s="86" t="s">
        <v>7</v>
      </c>
      <c r="O100" s="10" t="s">
        <v>17</v>
      </c>
      <c r="P100" s="10" t="s">
        <v>148</v>
      </c>
      <c r="R100" s="10"/>
      <c r="T100" s="10"/>
    </row>
    <row r="101" spans="1:20">
      <c r="A101" s="64">
        <v>65</v>
      </c>
      <c r="B101" s="61">
        <f>K101+P101</f>
        <v>8956</v>
      </c>
      <c r="D101" s="3">
        <v>65</v>
      </c>
      <c r="E101" s="54">
        <v>0.4676579568100272</v>
      </c>
      <c r="F101" s="54">
        <v>0.5323420431899728</v>
      </c>
      <c r="G101" s="54">
        <v>5.7082386043321498E-2</v>
      </c>
      <c r="H101" s="2">
        <v>0.68553722494320846</v>
      </c>
      <c r="I101" s="2">
        <v>0.67278752008568687</v>
      </c>
      <c r="J101" s="2">
        <f>SUMPRODUCT(H101:I101,E101:F101)</f>
        <v>0.67875002100928628</v>
      </c>
      <c r="K101" s="38">
        <f>ROUND(J101*$K$136,0)</f>
        <v>7236</v>
      </c>
      <c r="L101" s="11"/>
      <c r="M101" s="15">
        <v>0.77849629679414734</v>
      </c>
      <c r="N101" s="15">
        <v>0.76879024411978725</v>
      </c>
      <c r="O101" s="2">
        <f>SUMPRODUCT(M101:N101,E101:F101)</f>
        <v>0.77332935688216897</v>
      </c>
      <c r="P101" s="38">
        <f>ROUND(O101*$P$136,0)</f>
        <v>1720</v>
      </c>
      <c r="R101" s="38"/>
      <c r="T101" s="61"/>
    </row>
    <row r="102" spans="1:20">
      <c r="A102" s="64">
        <v>66</v>
      </c>
      <c r="B102" s="61">
        <f t="shared" ref="B102:B134" si="10">K102+P102</f>
        <v>9272</v>
      </c>
      <c r="D102" s="3">
        <v>66</v>
      </c>
      <c r="E102" s="54">
        <v>0.4694010460078995</v>
      </c>
      <c r="F102" s="54">
        <v>0.53059895399210044</v>
      </c>
      <c r="G102" s="54">
        <v>6.0245502219263142E-2</v>
      </c>
      <c r="H102" s="2">
        <v>0.7066148598504205</v>
      </c>
      <c r="I102" s="2">
        <v>0.68843505874807842</v>
      </c>
      <c r="J102" s="2">
        <f t="shared" ref="J102:J134" si="11">SUMPRODUCT(H102:I102,E102:F102)</f>
        <v>0.69696867640173332</v>
      </c>
      <c r="K102" s="38">
        <f t="shared" ref="K102:K134" si="12">ROUND(J102*$K$136,0)</f>
        <v>7430</v>
      </c>
      <c r="L102" s="11"/>
      <c r="M102" s="15">
        <v>0.833818494335959</v>
      </c>
      <c r="N102" s="15">
        <v>0.82363737775341672</v>
      </c>
      <c r="O102" s="2">
        <f t="shared" ref="O102:O134" si="13">SUMPRODUCT(M102:N102,E102:F102)</f>
        <v>0.82841640452679044</v>
      </c>
      <c r="P102" s="38">
        <f t="shared" ref="P102:P134" si="14">ROUND(O102*$P$136,0)</f>
        <v>1842</v>
      </c>
      <c r="R102" s="38"/>
      <c r="T102" s="61"/>
    </row>
    <row r="103" spans="1:20">
      <c r="A103" s="64">
        <v>67</v>
      </c>
      <c r="B103" s="61">
        <f t="shared" si="10"/>
        <v>9608</v>
      </c>
      <c r="D103" s="3">
        <v>67</v>
      </c>
      <c r="E103" s="54">
        <v>0.46479751620478255</v>
      </c>
      <c r="F103" s="54">
        <v>0.53520248379521751</v>
      </c>
      <c r="G103" s="54">
        <v>5.947660045255667E-2</v>
      </c>
      <c r="H103" s="2">
        <v>0.73070629807356324</v>
      </c>
      <c r="I103" s="2">
        <v>0.70744241392298413</v>
      </c>
      <c r="J103" s="2">
        <f t="shared" si="11"/>
        <v>0.71825540949344913</v>
      </c>
      <c r="K103" s="38">
        <f t="shared" si="12"/>
        <v>7657</v>
      </c>
      <c r="L103" s="11"/>
      <c r="M103" s="15">
        <v>0.8832446011189532</v>
      </c>
      <c r="N103" s="15">
        <v>0.87225309649935501</v>
      </c>
      <c r="O103" s="2">
        <f t="shared" si="13"/>
        <v>0.87736192054589768</v>
      </c>
      <c r="P103" s="38">
        <f t="shared" si="14"/>
        <v>1951</v>
      </c>
      <c r="R103" s="38"/>
      <c r="T103" s="61"/>
    </row>
    <row r="104" spans="1:20">
      <c r="A104" s="64">
        <v>68</v>
      </c>
      <c r="B104" s="61">
        <f t="shared" si="10"/>
        <v>9964</v>
      </c>
      <c r="D104" s="3">
        <v>68</v>
      </c>
      <c r="E104" s="54">
        <v>0.46196794576013467</v>
      </c>
      <c r="F104" s="54">
        <v>0.53803205423986533</v>
      </c>
      <c r="G104" s="54">
        <v>5.3543723889544891E-2</v>
      </c>
      <c r="H104" s="2">
        <v>0.75755328743217842</v>
      </c>
      <c r="I104" s="2">
        <v>0.72980143927091856</v>
      </c>
      <c r="J104" s="2">
        <f t="shared" si="11"/>
        <v>0.74262190355702296</v>
      </c>
      <c r="K104" s="38">
        <f t="shared" si="12"/>
        <v>7917</v>
      </c>
      <c r="L104" s="11"/>
      <c r="M104" s="15">
        <v>0.92682171759712773</v>
      </c>
      <c r="N104" s="15">
        <v>0.9146713810073378</v>
      </c>
      <c r="O104" s="2">
        <f t="shared" si="13"/>
        <v>0.92028444704201728</v>
      </c>
      <c r="P104" s="38">
        <f t="shared" si="14"/>
        <v>2047</v>
      </c>
      <c r="R104" s="38"/>
      <c r="T104" s="61"/>
    </row>
    <row r="105" spans="1:20">
      <c r="A105" s="64">
        <v>69</v>
      </c>
      <c r="B105" s="61">
        <f t="shared" si="10"/>
        <v>10335</v>
      </c>
      <c r="D105" s="3">
        <v>69</v>
      </c>
      <c r="E105" s="54">
        <v>0.45991999570798042</v>
      </c>
      <c r="F105" s="54">
        <v>0.54008000429201963</v>
      </c>
      <c r="G105" s="54">
        <v>5.116698452046213E-2</v>
      </c>
      <c r="H105" s="2">
        <v>0.78681144475874287</v>
      </c>
      <c r="I105" s="2">
        <v>0.75524747147557159</v>
      </c>
      <c r="J105" s="2">
        <f t="shared" si="11"/>
        <v>0.76976437393249464</v>
      </c>
      <c r="K105" s="38">
        <f t="shared" si="12"/>
        <v>8206</v>
      </c>
      <c r="L105" s="11"/>
      <c r="M105" s="15">
        <v>0.96504004661252429</v>
      </c>
      <c r="N105" s="15">
        <v>0.95104073311262327</v>
      </c>
      <c r="O105" s="2">
        <f t="shared" si="13"/>
        <v>0.95747929731741244</v>
      </c>
      <c r="P105" s="38">
        <f t="shared" si="14"/>
        <v>2129</v>
      </c>
      <c r="R105" s="38"/>
      <c r="T105" s="61"/>
    </row>
    <row r="106" spans="1:20">
      <c r="A106" s="64">
        <v>70</v>
      </c>
      <c r="B106" s="61">
        <f t="shared" si="10"/>
        <v>10721</v>
      </c>
      <c r="D106" s="3">
        <v>70</v>
      </c>
      <c r="E106" s="54">
        <v>0.45973350914138289</v>
      </c>
      <c r="F106" s="54">
        <v>0.54026649085861711</v>
      </c>
      <c r="G106" s="54">
        <v>4.9153337652324103E-2</v>
      </c>
      <c r="H106" s="2">
        <v>0.81812901123972026</v>
      </c>
      <c r="I106" s="2">
        <v>0.78330291234414395</v>
      </c>
      <c r="J106" s="2">
        <f t="shared" si="11"/>
        <v>0.79931363699911206</v>
      </c>
      <c r="K106" s="38">
        <f t="shared" si="12"/>
        <v>8521</v>
      </c>
      <c r="L106" s="11"/>
      <c r="M106" s="15">
        <v>0.99856359391077876</v>
      </c>
      <c r="N106" s="15">
        <v>0.98165931074126433</v>
      </c>
      <c r="O106" s="2">
        <f t="shared" si="13"/>
        <v>0.9894307761623049</v>
      </c>
      <c r="P106" s="38">
        <f t="shared" si="14"/>
        <v>2200</v>
      </c>
      <c r="R106" s="38"/>
      <c r="T106" s="61"/>
    </row>
    <row r="107" spans="1:20">
      <c r="A107" s="64">
        <v>71</v>
      </c>
      <c r="B107" s="61">
        <f t="shared" si="10"/>
        <v>11112</v>
      </c>
      <c r="D107" s="3">
        <v>71</v>
      </c>
      <c r="E107" s="54">
        <v>0.45103781374625151</v>
      </c>
      <c r="F107" s="54">
        <v>0.54896218625374849</v>
      </c>
      <c r="G107" s="54">
        <v>4.9544015274122451E-2</v>
      </c>
      <c r="H107" s="2">
        <v>0.85117964625509035</v>
      </c>
      <c r="I107" s="2">
        <v>0.81322808722229367</v>
      </c>
      <c r="J107" s="2">
        <f t="shared" si="11"/>
        <v>0.83034567543670801</v>
      </c>
      <c r="K107" s="38">
        <f t="shared" si="12"/>
        <v>8852</v>
      </c>
      <c r="L107" s="11"/>
      <c r="M107" s="15">
        <v>1.0275857664559991</v>
      </c>
      <c r="N107" s="15">
        <v>1.0072231529665339</v>
      </c>
      <c r="O107" s="2">
        <f t="shared" si="13"/>
        <v>1.0164074616369823</v>
      </c>
      <c r="P107" s="38">
        <f t="shared" si="14"/>
        <v>2260</v>
      </c>
      <c r="R107" s="38"/>
      <c r="T107" s="61"/>
    </row>
    <row r="108" spans="1:20">
      <c r="A108" s="64">
        <v>72</v>
      </c>
      <c r="B108" s="61">
        <f t="shared" si="10"/>
        <v>11513</v>
      </c>
      <c r="D108" s="3">
        <v>72</v>
      </c>
      <c r="E108" s="54">
        <v>0.45516720050146525</v>
      </c>
      <c r="F108" s="54">
        <v>0.5448327994985348</v>
      </c>
      <c r="G108" s="54">
        <v>4.6677573055710964E-2</v>
      </c>
      <c r="H108" s="2">
        <v>0.88576408714715282</v>
      </c>
      <c r="I108" s="2">
        <v>0.84426561870816952</v>
      </c>
      <c r="J108" s="2">
        <f t="shared" si="11"/>
        <v>0.86315436041264004</v>
      </c>
      <c r="K108" s="38">
        <f t="shared" si="12"/>
        <v>9202</v>
      </c>
      <c r="L108" s="11"/>
      <c r="M108" s="15">
        <v>1.0521423034613875</v>
      </c>
      <c r="N108" s="15">
        <v>1.0285452779209225</v>
      </c>
      <c r="O108" s="2">
        <f t="shared" si="13"/>
        <v>1.0392858699763377</v>
      </c>
      <c r="P108" s="38">
        <f t="shared" si="14"/>
        <v>2311</v>
      </c>
      <c r="R108" s="38"/>
      <c r="T108" s="61"/>
    </row>
    <row r="109" spans="1:20">
      <c r="A109" s="64">
        <v>73</v>
      </c>
      <c r="B109" s="61">
        <f t="shared" si="10"/>
        <v>11913</v>
      </c>
      <c r="D109" s="3">
        <v>73</v>
      </c>
      <c r="E109" s="54">
        <v>0.45443037784833573</v>
      </c>
      <c r="F109" s="54">
        <v>0.54556962215166427</v>
      </c>
      <c r="G109" s="54">
        <v>4.4641630446688806E-2</v>
      </c>
      <c r="H109" s="2">
        <v>0.92176090275849087</v>
      </c>
      <c r="I109" s="2">
        <v>0.87581375342528744</v>
      </c>
      <c r="J109" s="2">
        <f t="shared" si="11"/>
        <v>0.89669353385782902</v>
      </c>
      <c r="K109" s="38">
        <f t="shared" si="12"/>
        <v>9560</v>
      </c>
      <c r="L109" s="11"/>
      <c r="M109" s="15">
        <v>1.0723827622919413</v>
      </c>
      <c r="N109" s="15">
        <v>1.0464240228548134</v>
      </c>
      <c r="O109" s="2">
        <f t="shared" si="13"/>
        <v>1.0582204626256939</v>
      </c>
      <c r="P109" s="38">
        <f t="shared" si="14"/>
        <v>2353</v>
      </c>
      <c r="R109" s="38"/>
      <c r="T109" s="61"/>
    </row>
    <row r="110" spans="1:20">
      <c r="A110" s="64">
        <v>74</v>
      </c>
      <c r="B110" s="61">
        <f t="shared" si="10"/>
        <v>12309</v>
      </c>
      <c r="D110" s="3">
        <v>74</v>
      </c>
      <c r="E110" s="54">
        <v>0.44687538113689029</v>
      </c>
      <c r="F110" s="54">
        <v>0.55312461886310971</v>
      </c>
      <c r="G110" s="54">
        <v>4.2819472524282275E-2</v>
      </c>
      <c r="H110" s="2">
        <v>0.95908758598249377</v>
      </c>
      <c r="I110" s="2">
        <v>0.90759003920843895</v>
      </c>
      <c r="J110" s="2">
        <f t="shared" si="11"/>
        <v>0.93060302505070958</v>
      </c>
      <c r="K110" s="38">
        <f t="shared" si="12"/>
        <v>9921</v>
      </c>
      <c r="L110" s="11"/>
      <c r="M110" s="15">
        <v>1.0889052791364053</v>
      </c>
      <c r="N110" s="15">
        <v>1.0612694475949069</v>
      </c>
      <c r="O110" s="2">
        <f t="shared" si="13"/>
        <v>1.073619220348049</v>
      </c>
      <c r="P110" s="38">
        <f t="shared" si="14"/>
        <v>2388</v>
      </c>
      <c r="R110" s="38"/>
      <c r="T110" s="61"/>
    </row>
    <row r="111" spans="1:20">
      <c r="A111" s="64">
        <v>75</v>
      </c>
      <c r="B111" s="61">
        <f t="shared" si="10"/>
        <v>12704</v>
      </c>
      <c r="D111" s="3">
        <v>75</v>
      </c>
      <c r="E111" s="54">
        <v>0.43849235865242531</v>
      </c>
      <c r="F111" s="54">
        <v>0.56150764134757469</v>
      </c>
      <c r="G111" s="54">
        <v>4.0507143073309201E-2</v>
      </c>
      <c r="H111" s="2">
        <v>0.99761804352498074</v>
      </c>
      <c r="I111" s="2">
        <v>0.93971156106342724</v>
      </c>
      <c r="J111" s="2">
        <f t="shared" si="11"/>
        <v>0.96510311113925917</v>
      </c>
      <c r="K111" s="38">
        <f t="shared" si="12"/>
        <v>10289</v>
      </c>
      <c r="L111" s="11"/>
      <c r="M111" s="15">
        <v>1.102516771525387</v>
      </c>
      <c r="N111" s="15">
        <v>1.073256300199293</v>
      </c>
      <c r="O111" s="2">
        <f t="shared" si="13"/>
        <v>1.0860867932863536</v>
      </c>
      <c r="P111" s="38">
        <f t="shared" si="14"/>
        <v>2415</v>
      </c>
      <c r="R111" s="38"/>
      <c r="T111" s="61"/>
    </row>
    <row r="112" spans="1:20">
      <c r="A112" s="64">
        <v>76</v>
      </c>
      <c r="B112" s="61">
        <f t="shared" si="10"/>
        <v>13110</v>
      </c>
      <c r="D112" s="3">
        <v>76</v>
      </c>
      <c r="E112" s="54">
        <v>0.44049241529060357</v>
      </c>
      <c r="F112" s="54">
        <v>0.55950758470939643</v>
      </c>
      <c r="G112" s="54">
        <v>3.7680270773403766E-2</v>
      </c>
      <c r="H112" s="2">
        <v>1.0372074773044624</v>
      </c>
      <c r="I112" s="2">
        <v>0.97248142534313997</v>
      </c>
      <c r="J112" s="2">
        <f t="shared" si="11"/>
        <v>1.000992760303808</v>
      </c>
      <c r="K112" s="38">
        <f t="shared" si="12"/>
        <v>10672</v>
      </c>
      <c r="L112" s="11"/>
      <c r="M112" s="15">
        <v>1.1140799166251378</v>
      </c>
      <c r="N112" s="15">
        <v>1.0825439903756722</v>
      </c>
      <c r="O112" s="2">
        <f t="shared" si="13"/>
        <v>1.0964353266977256</v>
      </c>
      <c r="P112" s="38">
        <f t="shared" si="14"/>
        <v>2438</v>
      </c>
      <c r="R112" s="38"/>
      <c r="T112" s="61"/>
    </row>
    <row r="113" spans="1:20">
      <c r="A113" s="64">
        <v>77</v>
      </c>
      <c r="B113" s="61">
        <f t="shared" si="10"/>
        <v>13511</v>
      </c>
      <c r="D113" s="3">
        <v>77</v>
      </c>
      <c r="E113" s="54">
        <v>0.42891243637512294</v>
      </c>
      <c r="F113" s="54">
        <v>0.571087563624877</v>
      </c>
      <c r="G113" s="54">
        <v>3.7304992612276128E-2</v>
      </c>
      <c r="H113" s="2">
        <v>1.077710662940488</v>
      </c>
      <c r="I113" s="2">
        <v>1.0062916910363808</v>
      </c>
      <c r="J113" s="2">
        <f t="shared" si="11"/>
        <v>1.0369241762791779</v>
      </c>
      <c r="K113" s="38">
        <f t="shared" si="12"/>
        <v>11055</v>
      </c>
      <c r="L113" s="11"/>
      <c r="M113" s="15">
        <v>1.1240066774517812</v>
      </c>
      <c r="N113" s="15">
        <v>1.0894808758335202</v>
      </c>
      <c r="O113" s="2">
        <f t="shared" si="13"/>
        <v>1.1042894215234127</v>
      </c>
      <c r="P113" s="38">
        <f t="shared" si="14"/>
        <v>2456</v>
      </c>
      <c r="R113" s="38"/>
      <c r="T113" s="61"/>
    </row>
    <row r="114" spans="1:20">
      <c r="A114" s="64">
        <v>78</v>
      </c>
      <c r="B114" s="61">
        <f t="shared" si="10"/>
        <v>13922</v>
      </c>
      <c r="D114" s="3">
        <v>78</v>
      </c>
      <c r="E114" s="54">
        <v>0.42275452873214026</v>
      </c>
      <c r="F114" s="54">
        <v>0.57724547126785974</v>
      </c>
      <c r="G114" s="54">
        <v>3.6143940231881062E-2</v>
      </c>
      <c r="H114" s="2">
        <v>1.1189181397085337</v>
      </c>
      <c r="I114" s="2">
        <v>1.0415382621779183</v>
      </c>
      <c r="J114" s="2">
        <f t="shared" si="11"/>
        <v>1.0742509558367244</v>
      </c>
      <c r="K114" s="38">
        <f t="shared" si="12"/>
        <v>11453</v>
      </c>
      <c r="L114" s="11"/>
      <c r="M114" s="15">
        <v>1.1319824903351789</v>
      </c>
      <c r="N114" s="15">
        <v>1.0942106004232197</v>
      </c>
      <c r="O114" s="2">
        <f t="shared" si="13"/>
        <v>1.1101788379422723</v>
      </c>
      <c r="P114" s="38">
        <f t="shared" si="14"/>
        <v>2469</v>
      </c>
      <c r="R114" s="38"/>
      <c r="T114" s="61"/>
    </row>
    <row r="115" spans="1:20">
      <c r="A115" s="64">
        <v>79</v>
      </c>
      <c r="B115" s="61">
        <f t="shared" si="10"/>
        <v>14340</v>
      </c>
      <c r="D115" s="3">
        <v>79</v>
      </c>
      <c r="E115" s="54">
        <v>0.41856829504052345</v>
      </c>
      <c r="F115" s="54">
        <v>0.58143170495947649</v>
      </c>
      <c r="G115" s="54">
        <v>3.6018668967033637E-2</v>
      </c>
      <c r="H115" s="2">
        <v>1.1606546106419269</v>
      </c>
      <c r="I115" s="2">
        <v>1.0784496440788596</v>
      </c>
      <c r="J115" s="2">
        <f t="shared" si="11"/>
        <v>1.1128580367770258</v>
      </c>
      <c r="K115" s="38">
        <f t="shared" si="12"/>
        <v>11864</v>
      </c>
      <c r="L115" s="11"/>
      <c r="M115" s="15">
        <v>1.1369078700665742</v>
      </c>
      <c r="N115" s="15">
        <v>1.0966141232886231</v>
      </c>
      <c r="O115" s="2">
        <f t="shared" si="13"/>
        <v>1.1134798081782646</v>
      </c>
      <c r="P115" s="38">
        <f t="shared" si="14"/>
        <v>2476</v>
      </c>
      <c r="R115" s="38"/>
      <c r="T115" s="61"/>
    </row>
    <row r="116" spans="1:20">
      <c r="A116" s="64">
        <v>80</v>
      </c>
      <c r="B116" s="61">
        <f t="shared" si="10"/>
        <v>14755</v>
      </c>
      <c r="D116" s="3">
        <v>80</v>
      </c>
      <c r="E116" s="54">
        <v>0.40541490504835453</v>
      </c>
      <c r="F116" s="54">
        <v>0.59458509495164547</v>
      </c>
      <c r="G116" s="54">
        <v>3.3335480330603656E-2</v>
      </c>
      <c r="H116" s="2">
        <v>1.2028308454846861</v>
      </c>
      <c r="I116" s="2">
        <v>1.11706116962792</v>
      </c>
      <c r="J116" s="2">
        <f t="shared" si="11"/>
        <v>1.1518334746214189</v>
      </c>
      <c r="K116" s="38">
        <f t="shared" si="12"/>
        <v>12280</v>
      </c>
      <c r="L116" s="11"/>
      <c r="M116" s="15">
        <v>1.137342865199064</v>
      </c>
      <c r="N116" s="15">
        <v>1.0960806648311447</v>
      </c>
      <c r="O116" s="2">
        <f t="shared" si="13"/>
        <v>1.112808975875391</v>
      </c>
      <c r="P116" s="38">
        <f t="shared" si="14"/>
        <v>2475</v>
      </c>
      <c r="R116" s="38"/>
      <c r="T116" s="61"/>
    </row>
    <row r="117" spans="1:20">
      <c r="A117" s="64">
        <v>81</v>
      </c>
      <c r="B117" s="61">
        <f t="shared" si="10"/>
        <v>15171</v>
      </c>
      <c r="D117" s="3">
        <v>81</v>
      </c>
      <c r="E117" s="54">
        <v>0.39453143705406313</v>
      </c>
      <c r="F117" s="54">
        <v>0.60546856294593687</v>
      </c>
      <c r="G117" s="54">
        <v>3.2158693718653729E-2</v>
      </c>
      <c r="H117" s="2">
        <v>1.2453696024713832</v>
      </c>
      <c r="I117" s="2">
        <v>1.1571302345323662</v>
      </c>
      <c r="J117" s="2">
        <f t="shared" si="11"/>
        <v>1.1919434391700887</v>
      </c>
      <c r="K117" s="38">
        <f t="shared" si="12"/>
        <v>12707</v>
      </c>
      <c r="L117" s="11"/>
      <c r="M117" s="15">
        <v>1.1320728711962116</v>
      </c>
      <c r="N117" s="15">
        <v>1.0919240988695971</v>
      </c>
      <c r="O117" s="2">
        <f t="shared" si="13"/>
        <v>1.1077640517115728</v>
      </c>
      <c r="P117" s="38">
        <f t="shared" si="14"/>
        <v>2464</v>
      </c>
      <c r="R117" s="38"/>
      <c r="T117" s="61"/>
    </row>
    <row r="118" spans="1:20">
      <c r="A118" s="64">
        <v>82</v>
      </c>
      <c r="B118" s="61">
        <f t="shared" si="10"/>
        <v>15587</v>
      </c>
      <c r="D118" s="3">
        <v>82</v>
      </c>
      <c r="E118" s="54">
        <v>0.38733727020841902</v>
      </c>
      <c r="F118" s="54">
        <v>0.61266272979158098</v>
      </c>
      <c r="G118" s="54">
        <v>3.1100014274630501E-2</v>
      </c>
      <c r="H118" s="2">
        <v>1.2881487251273194</v>
      </c>
      <c r="I118" s="2">
        <v>1.1980864679277903</v>
      </c>
      <c r="J118" s="2">
        <f t="shared" si="11"/>
        <v>1.2329709367802644</v>
      </c>
      <c r="K118" s="38">
        <f t="shared" si="12"/>
        <v>13145</v>
      </c>
      <c r="L118" s="11"/>
      <c r="M118" s="15">
        <v>1.1203537439650126</v>
      </c>
      <c r="N118" s="15">
        <v>1.0840194673559476</v>
      </c>
      <c r="O118" s="2">
        <f t="shared" si="13"/>
        <v>1.0980930868727004</v>
      </c>
      <c r="P118" s="38">
        <f t="shared" si="14"/>
        <v>2442</v>
      </c>
      <c r="R118" s="38"/>
      <c r="T118" s="61"/>
    </row>
    <row r="119" spans="1:20">
      <c r="A119" s="64">
        <v>83</v>
      </c>
      <c r="B119" s="61">
        <f t="shared" si="10"/>
        <v>15994</v>
      </c>
      <c r="D119" s="3">
        <v>83</v>
      </c>
      <c r="E119" s="54">
        <v>0.37992092021828477</v>
      </c>
      <c r="F119" s="54">
        <v>0.62007907978171517</v>
      </c>
      <c r="G119" s="54">
        <v>2.8329450437438418E-2</v>
      </c>
      <c r="H119" s="2">
        <v>1.3310454339564182</v>
      </c>
      <c r="I119" s="2">
        <v>1.2392502770541554</v>
      </c>
      <c r="J119" s="2">
        <f t="shared" si="11"/>
        <v>1.2741251775360447</v>
      </c>
      <c r="K119" s="38">
        <f t="shared" si="12"/>
        <v>13583</v>
      </c>
      <c r="L119" s="11"/>
      <c r="M119" s="15">
        <v>1.1023444461610612</v>
      </c>
      <c r="N119" s="15">
        <v>1.0730438437152316</v>
      </c>
      <c r="O119" s="2">
        <f t="shared" si="13"/>
        <v>1.0841757555594014</v>
      </c>
      <c r="P119" s="38">
        <f t="shared" si="14"/>
        <v>2411</v>
      </c>
      <c r="R119" s="38"/>
      <c r="T119" s="61"/>
    </row>
    <row r="120" spans="1:20">
      <c r="A120" s="64">
        <v>84</v>
      </c>
      <c r="B120" s="61">
        <f t="shared" si="10"/>
        <v>16388</v>
      </c>
      <c r="D120" s="3">
        <v>84</v>
      </c>
      <c r="E120" s="54">
        <v>0.36883527318100928</v>
      </c>
      <c r="F120" s="54">
        <v>0.63116472681899072</v>
      </c>
      <c r="G120" s="54">
        <v>2.6185510741190771E-2</v>
      </c>
      <c r="H120" s="2">
        <v>1.3739356100652995</v>
      </c>
      <c r="I120" s="2">
        <v>1.280068104166207</v>
      </c>
      <c r="J120" s="2">
        <f t="shared" si="11"/>
        <v>1.3146897513473186</v>
      </c>
      <c r="K120" s="38">
        <f t="shared" si="12"/>
        <v>14016</v>
      </c>
      <c r="L120" s="11"/>
      <c r="M120" s="15">
        <v>1.0790584822648503</v>
      </c>
      <c r="N120" s="15">
        <v>1.059500993422718</v>
      </c>
      <c r="O120" s="2">
        <f t="shared" si="13"/>
        <v>1.0667144851625405</v>
      </c>
      <c r="P120" s="38">
        <f t="shared" si="14"/>
        <v>2372</v>
      </c>
      <c r="R120" s="38"/>
      <c r="T120" s="61"/>
    </row>
    <row r="121" spans="1:20">
      <c r="A121" s="64">
        <v>85</v>
      </c>
      <c r="B121" s="61">
        <f t="shared" si="10"/>
        <v>16772</v>
      </c>
      <c r="D121" s="3">
        <v>85</v>
      </c>
      <c r="E121" s="54">
        <v>0.35879409091406855</v>
      </c>
      <c r="F121" s="54">
        <v>0.64120590908593145</v>
      </c>
      <c r="G121" s="54">
        <v>2.4456218262046327E-2</v>
      </c>
      <c r="H121" s="2">
        <v>1.4167409312301755</v>
      </c>
      <c r="I121" s="2">
        <v>1.3202153937620302</v>
      </c>
      <c r="J121" s="2">
        <f t="shared" si="11"/>
        <v>1.3548481862279051</v>
      </c>
      <c r="K121" s="38">
        <f t="shared" si="12"/>
        <v>14444</v>
      </c>
      <c r="L121" s="11"/>
      <c r="M121" s="15">
        <v>1.0520771358150134</v>
      </c>
      <c r="N121" s="15">
        <v>1.0436206130842856</v>
      </c>
      <c r="O121" s="2">
        <f t="shared" si="13"/>
        <v>1.0466547634697512</v>
      </c>
      <c r="P121" s="38">
        <f t="shared" si="14"/>
        <v>2328</v>
      </c>
      <c r="R121" s="38"/>
      <c r="T121" s="61"/>
    </row>
    <row r="122" spans="1:20">
      <c r="A122" s="64">
        <v>86</v>
      </c>
      <c r="B122" s="61">
        <f t="shared" si="10"/>
        <v>17148</v>
      </c>
      <c r="D122" s="3">
        <v>86</v>
      </c>
      <c r="E122" s="54">
        <v>0.35165469847888192</v>
      </c>
      <c r="F122" s="54">
        <v>0.64834530152111802</v>
      </c>
      <c r="G122" s="54">
        <v>2.1678088602872549E-2</v>
      </c>
      <c r="H122" s="2">
        <v>1.4594198810021488</v>
      </c>
      <c r="I122" s="2">
        <v>1.3595910669135951</v>
      </c>
      <c r="J122" s="2">
        <f t="shared" si="11"/>
        <v>1.3946963384314097</v>
      </c>
      <c r="K122" s="38">
        <f t="shared" si="12"/>
        <v>14869</v>
      </c>
      <c r="L122" s="11"/>
      <c r="M122" s="15">
        <v>1.0230252636413626</v>
      </c>
      <c r="N122" s="15">
        <v>1.0258010166032141</v>
      </c>
      <c r="O122" s="2">
        <f t="shared" si="13"/>
        <v>1.0248249100323623</v>
      </c>
      <c r="P122" s="38">
        <f t="shared" si="14"/>
        <v>2279</v>
      </c>
      <c r="R122" s="38"/>
      <c r="T122" s="61"/>
    </row>
    <row r="123" spans="1:20">
      <c r="A123" s="64">
        <v>87</v>
      </c>
      <c r="B123" s="61">
        <f t="shared" si="10"/>
        <v>17509</v>
      </c>
      <c r="D123" s="3">
        <v>87</v>
      </c>
      <c r="E123" s="54">
        <v>0.3386656832319746</v>
      </c>
      <c r="F123" s="54">
        <v>0.66133431676802534</v>
      </c>
      <c r="G123" s="54">
        <v>1.9244505137661804E-2</v>
      </c>
      <c r="H123" s="2">
        <v>1.5018695665373343</v>
      </c>
      <c r="I123" s="2">
        <v>1.3981784553366288</v>
      </c>
      <c r="J123" s="2">
        <f t="shared" si="11"/>
        <v>1.4332950763564982</v>
      </c>
      <c r="K123" s="38">
        <f t="shared" si="12"/>
        <v>15280</v>
      </c>
      <c r="L123" s="11"/>
      <c r="M123" s="15">
        <v>0.99342352351163088</v>
      </c>
      <c r="N123" s="15">
        <v>1.0069126722593922</v>
      </c>
      <c r="O123" s="2">
        <f t="shared" si="13"/>
        <v>1.0023443604825137</v>
      </c>
      <c r="P123" s="38">
        <f t="shared" si="14"/>
        <v>2229</v>
      </c>
      <c r="R123" s="38"/>
      <c r="T123" s="61"/>
    </row>
    <row r="124" spans="1:20">
      <c r="A124" s="64">
        <v>88</v>
      </c>
      <c r="B124" s="61">
        <f t="shared" si="10"/>
        <v>17863</v>
      </c>
      <c r="D124" s="3">
        <v>88</v>
      </c>
      <c r="E124" s="54">
        <v>0.32567634970285853</v>
      </c>
      <c r="F124" s="54">
        <v>0.67432365029714147</v>
      </c>
      <c r="G124" s="54">
        <v>1.7316425707511483E-2</v>
      </c>
      <c r="H124" s="2">
        <v>1.5439412376541701</v>
      </c>
      <c r="I124" s="2">
        <v>1.4358189021801586</v>
      </c>
      <c r="J124" s="2">
        <f t="shared" si="11"/>
        <v>1.4710317897186824</v>
      </c>
      <c r="K124" s="38">
        <f t="shared" si="12"/>
        <v>15683</v>
      </c>
      <c r="L124" s="11"/>
      <c r="M124" s="15">
        <v>0.9645156469960382</v>
      </c>
      <c r="N124" s="15">
        <v>0.98795545277882579</v>
      </c>
      <c r="O124" s="2">
        <f t="shared" si="13"/>
        <v>0.98032166239374363</v>
      </c>
      <c r="P124" s="38">
        <f t="shared" si="14"/>
        <v>2180</v>
      </c>
      <c r="R124" s="38"/>
      <c r="T124" s="61"/>
    </row>
    <row r="125" spans="1:20">
      <c r="A125" s="64">
        <v>89</v>
      </c>
      <c r="B125" s="61">
        <f t="shared" si="10"/>
        <v>18208</v>
      </c>
      <c r="D125" s="3">
        <v>89</v>
      </c>
      <c r="E125" s="54">
        <v>0.31505999075988295</v>
      </c>
      <c r="F125" s="54">
        <v>0.684940009240117</v>
      </c>
      <c r="G125" s="54">
        <v>1.434714187349035E-2</v>
      </c>
      <c r="H125" s="2">
        <v>1.5854696882762607</v>
      </c>
      <c r="I125" s="2">
        <v>1.4719557960705096</v>
      </c>
      <c r="J125" s="2">
        <f t="shared" si="11"/>
        <v>1.5077194818999717</v>
      </c>
      <c r="K125" s="38">
        <f t="shared" si="12"/>
        <v>16074</v>
      </c>
      <c r="L125" s="11"/>
      <c r="M125" s="15">
        <v>0.93710307463630804</v>
      </c>
      <c r="N125" s="15">
        <v>0.96956817675136264</v>
      </c>
      <c r="O125" s="2">
        <f t="shared" si="13"/>
        <v>0.95933972197897477</v>
      </c>
      <c r="P125" s="38">
        <f t="shared" si="14"/>
        <v>2134</v>
      </c>
      <c r="R125" s="38"/>
      <c r="T125" s="61"/>
    </row>
    <row r="126" spans="1:20">
      <c r="A126" s="64">
        <v>90</v>
      </c>
      <c r="B126" s="61">
        <f t="shared" si="10"/>
        <v>18525</v>
      </c>
      <c r="D126" s="3">
        <v>90</v>
      </c>
      <c r="E126" s="54">
        <v>0.29946717676094159</v>
      </c>
      <c r="F126" s="54">
        <v>0.70053282323905841</v>
      </c>
      <c r="G126" s="54">
        <v>1.1095713138310993E-2</v>
      </c>
      <c r="H126" s="2">
        <v>1.6262643001323696</v>
      </c>
      <c r="I126" s="2">
        <v>1.5054139108302598</v>
      </c>
      <c r="J126" s="2">
        <f t="shared" si="11"/>
        <v>1.5416046357250233</v>
      </c>
      <c r="K126" s="38">
        <f t="shared" si="12"/>
        <v>16435</v>
      </c>
      <c r="L126" s="11"/>
      <c r="M126" s="15">
        <v>0.91150732371744425</v>
      </c>
      <c r="N126" s="15">
        <v>0.9519655368104124</v>
      </c>
      <c r="O126" s="2">
        <f t="shared" si="13"/>
        <v>0.93984962995866872</v>
      </c>
      <c r="P126" s="38">
        <f t="shared" si="14"/>
        <v>2090</v>
      </c>
      <c r="R126" s="38"/>
      <c r="T126" s="61"/>
    </row>
    <row r="127" spans="1:20">
      <c r="A127" s="64">
        <v>91</v>
      </c>
      <c r="B127" s="61">
        <f t="shared" si="10"/>
        <v>18815</v>
      </c>
      <c r="D127" s="3">
        <v>91</v>
      </c>
      <c r="E127" s="54">
        <v>0.28963253498011071</v>
      </c>
      <c r="F127" s="54">
        <v>0.71036746501988923</v>
      </c>
      <c r="G127" s="54">
        <v>9.6277428113308965E-3</v>
      </c>
      <c r="H127" s="2">
        <v>1.6660178655295186</v>
      </c>
      <c r="I127" s="2">
        <v>1.5345336406019019</v>
      </c>
      <c r="J127" s="2">
        <f t="shared" si="11"/>
        <v>1.5726157499775826</v>
      </c>
      <c r="K127" s="38">
        <f t="shared" si="12"/>
        <v>16766</v>
      </c>
      <c r="L127" s="11"/>
      <c r="M127" s="15">
        <v>0.88766381934874072</v>
      </c>
      <c r="N127" s="15">
        <v>0.93521031478407912</v>
      </c>
      <c r="O127" s="2">
        <f t="shared" si="13"/>
        <v>0.92143930278172181</v>
      </c>
      <c r="P127" s="38">
        <f t="shared" si="14"/>
        <v>2049</v>
      </c>
      <c r="R127" s="38"/>
      <c r="T127" s="61"/>
    </row>
    <row r="128" spans="1:20">
      <c r="A128" s="64">
        <v>92</v>
      </c>
      <c r="B128" s="61">
        <f t="shared" si="10"/>
        <v>19044</v>
      </c>
      <c r="D128" s="3">
        <v>92</v>
      </c>
      <c r="E128" s="54">
        <v>0.27410869250795489</v>
      </c>
      <c r="F128" s="54">
        <v>0.72589130749204511</v>
      </c>
      <c r="G128" s="54">
        <v>7.406738857552846E-3</v>
      </c>
      <c r="H128" s="2">
        <v>1.7042107003094971</v>
      </c>
      <c r="I128" s="2">
        <v>1.5573969836468571</v>
      </c>
      <c r="J128" s="2">
        <f t="shared" si="11"/>
        <v>1.5976398995634866</v>
      </c>
      <c r="K128" s="38">
        <f t="shared" si="12"/>
        <v>17032</v>
      </c>
      <c r="L128" s="11"/>
      <c r="M128" s="15">
        <v>0.86539919474941163</v>
      </c>
      <c r="N128" s="15">
        <v>0.91926360942005847</v>
      </c>
      <c r="O128" s="2">
        <f t="shared" si="13"/>
        <v>0.90449890514198117</v>
      </c>
      <c r="P128" s="38">
        <f t="shared" si="14"/>
        <v>2012</v>
      </c>
      <c r="R128" s="38"/>
      <c r="T128" s="61"/>
    </row>
    <row r="129" spans="1:20">
      <c r="A129" s="64">
        <v>93</v>
      </c>
      <c r="B129" s="61">
        <f t="shared" si="10"/>
        <v>19187</v>
      </c>
      <c r="D129" s="3">
        <v>93</v>
      </c>
      <c r="E129" s="54">
        <v>0.25162508835150577</v>
      </c>
      <c r="F129" s="54">
        <v>0.74837491164849423</v>
      </c>
      <c r="G129" s="54">
        <v>5.7783463228899996E-3</v>
      </c>
      <c r="H129" s="2">
        <v>1.740161351809927</v>
      </c>
      <c r="I129" s="2">
        <v>1.5720060555656949</v>
      </c>
      <c r="J129" s="2">
        <f t="shared" si="11"/>
        <v>1.6143181468399233</v>
      </c>
      <c r="K129" s="38">
        <f t="shared" si="12"/>
        <v>17210</v>
      </c>
      <c r="L129" s="11"/>
      <c r="M129" s="15">
        <v>0.84451915927195542</v>
      </c>
      <c r="N129" s="15">
        <v>0.90403965186070312</v>
      </c>
      <c r="O129" s="2">
        <f t="shared" si="13"/>
        <v>0.88906280265433435</v>
      </c>
      <c r="P129" s="38">
        <f t="shared" si="14"/>
        <v>1977</v>
      </c>
      <c r="R129" s="38"/>
      <c r="T129" s="61"/>
    </row>
    <row r="130" spans="1:20">
      <c r="A130" s="64">
        <v>94</v>
      </c>
      <c r="B130" s="61">
        <f t="shared" si="10"/>
        <v>19231</v>
      </c>
      <c r="D130" s="3">
        <v>94</v>
      </c>
      <c r="E130" s="54">
        <v>0.22855514391564549</v>
      </c>
      <c r="F130" s="54">
        <v>0.77144485608435454</v>
      </c>
      <c r="G130" s="54">
        <v>4.4639019233792473E-3</v>
      </c>
      <c r="H130" s="2">
        <v>1.773145184569497</v>
      </c>
      <c r="I130" s="2">
        <v>1.5764673103915749</v>
      </c>
      <c r="J130" s="2">
        <f t="shared" si="11"/>
        <v>1.6214190502293331</v>
      </c>
      <c r="K130" s="38">
        <f t="shared" si="12"/>
        <v>17286</v>
      </c>
      <c r="L130" s="11"/>
      <c r="M130" s="15">
        <v>0.82485748748589971</v>
      </c>
      <c r="N130" s="15">
        <v>0.88944592514889931</v>
      </c>
      <c r="O130" s="2">
        <f t="shared" si="13"/>
        <v>0.87468390548354569</v>
      </c>
      <c r="P130" s="38">
        <f t="shared" si="14"/>
        <v>1945</v>
      </c>
      <c r="R130" s="38"/>
      <c r="T130" s="61"/>
    </row>
    <row r="131" spans="1:20">
      <c r="A131" s="64">
        <v>95</v>
      </c>
      <c r="B131" s="61">
        <f t="shared" si="10"/>
        <v>19195</v>
      </c>
      <c r="D131" s="3">
        <v>95</v>
      </c>
      <c r="E131" s="54">
        <v>0.22247254294564911</v>
      </c>
      <c r="F131" s="54">
        <v>0.77752745705435089</v>
      </c>
      <c r="G131" s="54">
        <v>3.3285599468865904E-3</v>
      </c>
      <c r="H131" s="2">
        <v>1.8025295942777475</v>
      </c>
      <c r="I131" s="2">
        <v>1.5691384108784097</v>
      </c>
      <c r="J131" s="2">
        <f t="shared" si="11"/>
        <v>1.6210615409503548</v>
      </c>
      <c r="K131" s="38">
        <f t="shared" si="12"/>
        <v>17282</v>
      </c>
      <c r="L131" s="11"/>
      <c r="M131" s="15">
        <v>0.80629525246107836</v>
      </c>
      <c r="N131" s="15">
        <v>0.87540663218687487</v>
      </c>
      <c r="O131" s="2">
        <f t="shared" si="13"/>
        <v>0.8600312477927945</v>
      </c>
      <c r="P131" s="38">
        <f t="shared" si="14"/>
        <v>1913</v>
      </c>
      <c r="R131" s="38"/>
      <c r="T131" s="61"/>
    </row>
    <row r="132" spans="1:20">
      <c r="A132" s="64">
        <v>96</v>
      </c>
      <c r="B132" s="61">
        <f t="shared" si="10"/>
        <v>18996</v>
      </c>
      <c r="D132" s="3">
        <v>96</v>
      </c>
      <c r="E132" s="54">
        <v>0.20170036514251458</v>
      </c>
      <c r="F132" s="54">
        <v>0.79829963485748545</v>
      </c>
      <c r="G132" s="54">
        <v>2.457084381277791E-3</v>
      </c>
      <c r="H132" s="2">
        <v>1.8278386398914204</v>
      </c>
      <c r="I132" s="2">
        <v>1.5487757300434961</v>
      </c>
      <c r="J132" s="2">
        <f t="shared" si="11"/>
        <v>1.6050628208575553</v>
      </c>
      <c r="K132" s="38">
        <f t="shared" si="12"/>
        <v>17112</v>
      </c>
      <c r="L132" s="11"/>
      <c r="M132" s="15">
        <v>0.78876091327711151</v>
      </c>
      <c r="N132" s="15">
        <v>0.86187172117285815</v>
      </c>
      <c r="O132" s="2">
        <f t="shared" si="13"/>
        <v>0.84712524452442184</v>
      </c>
      <c r="P132" s="38">
        <f t="shared" si="14"/>
        <v>1884</v>
      </c>
      <c r="R132" s="38"/>
      <c r="T132" s="61"/>
    </row>
    <row r="133" spans="1:20">
      <c r="A133" s="64">
        <v>97</v>
      </c>
      <c r="B133" s="61">
        <f t="shared" si="10"/>
        <v>18653</v>
      </c>
      <c r="D133" s="3">
        <v>97</v>
      </c>
      <c r="E133" s="54">
        <v>0.18200289141562145</v>
      </c>
      <c r="F133" s="54">
        <v>0.81799710858437857</v>
      </c>
      <c r="G133" s="54">
        <v>1.7135582475895827E-3</v>
      </c>
      <c r="H133" s="2">
        <v>1.8487956953497651</v>
      </c>
      <c r="I133" s="2">
        <v>1.5145948433003402</v>
      </c>
      <c r="J133" s="2">
        <f t="shared" si="11"/>
        <v>1.5754203646868998</v>
      </c>
      <c r="K133" s="38">
        <f t="shared" si="12"/>
        <v>16796</v>
      </c>
      <c r="L133" s="11"/>
      <c r="M133" s="15">
        <v>0.77222032567836696</v>
      </c>
      <c r="N133" s="15">
        <v>0.84881554933932524</v>
      </c>
      <c r="O133" s="2">
        <f t="shared" si="13"/>
        <v>0.83487499716440461</v>
      </c>
      <c r="P133" s="38">
        <f t="shared" si="14"/>
        <v>1857</v>
      </c>
      <c r="R133" s="38"/>
      <c r="T133" s="61"/>
    </row>
    <row r="134" spans="1:20">
      <c r="A134" s="64">
        <v>98</v>
      </c>
      <c r="B134" s="61">
        <f t="shared" si="10"/>
        <v>18108</v>
      </c>
      <c r="D134" s="3">
        <v>98</v>
      </c>
      <c r="E134" s="54">
        <v>0.15124024079726153</v>
      </c>
      <c r="F134" s="54">
        <v>0.8487597592027385</v>
      </c>
      <c r="G134" s="54">
        <v>3.9705835485017394E-3</v>
      </c>
      <c r="H134" s="2">
        <v>1.8653022986528023</v>
      </c>
      <c r="I134" s="2">
        <v>1.4662887587617117</v>
      </c>
      <c r="J134" s="2">
        <f t="shared" si="11"/>
        <v>1.5266356626162081</v>
      </c>
      <c r="K134" s="38">
        <f t="shared" si="12"/>
        <v>16275</v>
      </c>
      <c r="L134" s="11"/>
      <c r="M134" s="15">
        <v>0.75666300581521806</v>
      </c>
      <c r="N134" s="15">
        <v>0.83622982274660274</v>
      </c>
      <c r="O134" s="2">
        <f t="shared" si="13"/>
        <v>0.82419611819442851</v>
      </c>
      <c r="P134" s="38">
        <f t="shared" si="14"/>
        <v>1833</v>
      </c>
      <c r="R134" s="38"/>
      <c r="T134" s="61"/>
    </row>
    <row r="135" spans="1:20">
      <c r="K135" s="38"/>
      <c r="L135" s="65"/>
      <c r="P135" s="38"/>
    </row>
    <row r="136" spans="1:20">
      <c r="B136" s="61">
        <f>SUMPRODUCT(B101:B134,G101:G134)</f>
        <v>12884.750600712874</v>
      </c>
      <c r="E136" s="8"/>
      <c r="F136" s="8"/>
      <c r="G136" s="8"/>
      <c r="I136" s="2"/>
      <c r="J136" s="2">
        <f>SUMPRODUCT(J101:J134,$G$101:$G$134)</f>
        <v>1</v>
      </c>
      <c r="K136" s="38">
        <f>C16</f>
        <v>10661</v>
      </c>
      <c r="O136" s="2">
        <f>SUMPRODUCT(O101:O134,$P$21:$P$54)</f>
        <v>0</v>
      </c>
      <c r="P136" s="38">
        <f>C17</f>
        <v>2224</v>
      </c>
      <c r="R136" s="61"/>
      <c r="T136" s="61"/>
    </row>
    <row r="137" spans="1:20">
      <c r="E137" s="8"/>
    </row>
    <row r="138" spans="1:20">
      <c r="J138">
        <v>2010</v>
      </c>
      <c r="K138" s="38">
        <v>9719</v>
      </c>
      <c r="O138">
        <v>2010</v>
      </c>
      <c r="P138" s="38">
        <f>2703*0.75</f>
        <v>2027.25</v>
      </c>
    </row>
    <row r="139" spans="1:20">
      <c r="J139">
        <v>2011</v>
      </c>
      <c r="K139" s="38">
        <f t="shared" ref="K139:K141" si="15">K138*(1+L139)</f>
        <v>10020.288999999999</v>
      </c>
      <c r="L139">
        <v>3.1E-2</v>
      </c>
      <c r="O139">
        <v>2011</v>
      </c>
      <c r="P139" s="38">
        <f t="shared" ref="P139:P141" si="16">P138*(1+Q139)</f>
        <v>2090.0947499999997</v>
      </c>
      <c r="Q139">
        <v>3.1E-2</v>
      </c>
    </row>
    <row r="140" spans="1:20">
      <c r="J140">
        <v>2012</v>
      </c>
      <c r="K140" s="38">
        <f t="shared" si="15"/>
        <v>10360.978825999999</v>
      </c>
      <c r="L140">
        <v>3.4000000000000002E-2</v>
      </c>
      <c r="O140">
        <v>2012</v>
      </c>
      <c r="P140" s="38">
        <f t="shared" si="16"/>
        <v>2161.1579714999998</v>
      </c>
      <c r="Q140">
        <v>3.4000000000000002E-2</v>
      </c>
    </row>
    <row r="141" spans="1:20">
      <c r="J141">
        <v>2013</v>
      </c>
      <c r="K141" s="38">
        <f t="shared" si="15"/>
        <v>10661.447211953997</v>
      </c>
      <c r="L141">
        <v>2.9000000000000001E-2</v>
      </c>
      <c r="O141">
        <v>2013</v>
      </c>
      <c r="P141" s="38">
        <f t="shared" si="16"/>
        <v>2223.8315526734996</v>
      </c>
      <c r="Q141">
        <v>2.9000000000000001E-2</v>
      </c>
    </row>
    <row r="143" spans="1:20">
      <c r="P143" s="38"/>
    </row>
    <row r="144" spans="1:20">
      <c r="P144" s="38"/>
    </row>
    <row r="145" spans="16:16">
      <c r="P145" s="38"/>
    </row>
    <row r="146" spans="16:16">
      <c r="P146" s="38"/>
    </row>
    <row r="148" spans="16:16">
      <c r="P148" s="61"/>
    </row>
  </sheetData>
  <sheetProtection password="D0A7" sheet="1" objects="1" scenarios="1"/>
  <mergeCells count="4">
    <mergeCell ref="B20:F20"/>
    <mergeCell ref="E99:F99"/>
    <mergeCell ref="H99:J99"/>
    <mergeCell ref="M99:P9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/>
  <dimension ref="A1:C103"/>
  <sheetViews>
    <sheetView workbookViewId="0">
      <selection activeCell="A2" sqref="A2"/>
    </sheetView>
  </sheetViews>
  <sheetFormatPr defaultRowHeight="15"/>
  <sheetData>
    <row r="1" spans="1:3">
      <c r="A1" s="7" t="s">
        <v>129</v>
      </c>
    </row>
    <row r="4" spans="1:3">
      <c r="A4" s="14" t="s">
        <v>5</v>
      </c>
      <c r="B4" s="14" t="s">
        <v>6</v>
      </c>
      <c r="C4" s="14" t="s">
        <v>7</v>
      </c>
    </row>
    <row r="5" spans="1:3">
      <c r="A5" s="14">
        <v>0</v>
      </c>
      <c r="B5" s="15">
        <v>4.0323754831333476</v>
      </c>
      <c r="C5" s="15">
        <v>3.7645239708141496</v>
      </c>
    </row>
    <row r="6" spans="1:3">
      <c r="A6" s="14">
        <v>1</v>
      </c>
      <c r="B6" s="15">
        <v>5.8229138895730186</v>
      </c>
      <c r="C6" s="15">
        <v>5.4759637402881687</v>
      </c>
    </row>
    <row r="7" spans="1:3">
      <c r="A7" s="14">
        <v>2</v>
      </c>
      <c r="B7" s="15">
        <v>9.1353981892743104</v>
      </c>
      <c r="C7" s="15">
        <v>8.6908107848782041</v>
      </c>
    </row>
    <row r="8" spans="1:3">
      <c r="A8" s="14">
        <v>3</v>
      </c>
      <c r="B8" s="15">
        <v>14.450703490427969</v>
      </c>
      <c r="C8" s="15">
        <v>14.031824996407881</v>
      </c>
    </row>
    <row r="9" spans="1:3">
      <c r="A9" s="14">
        <v>4</v>
      </c>
      <c r="B9" s="15">
        <v>18.779898037954091</v>
      </c>
      <c r="C9" s="15">
        <v>18.758222584546107</v>
      </c>
    </row>
    <row r="10" spans="1:3">
      <c r="A10" s="14">
        <v>5</v>
      </c>
      <c r="B10" s="15">
        <v>17.429559207642022</v>
      </c>
      <c r="C10" s="15">
        <v>17.776473444459434</v>
      </c>
    </row>
    <row r="11" spans="1:3">
      <c r="A11" s="14">
        <v>6</v>
      </c>
      <c r="B11" s="15">
        <v>13.53898872767366</v>
      </c>
      <c r="C11" s="15">
        <v>13.9512844105738</v>
      </c>
    </row>
    <row r="12" spans="1:3">
      <c r="A12" s="14">
        <v>7</v>
      </c>
      <c r="B12" s="15">
        <v>10.497790434490019</v>
      </c>
      <c r="C12" s="15">
        <v>10.888250612432667</v>
      </c>
    </row>
    <row r="13" spans="1:3">
      <c r="A13" s="14">
        <v>8</v>
      </c>
      <c r="B13" s="15">
        <v>8.5586153555877811</v>
      </c>
      <c r="C13" s="15">
        <v>8.9133586909226654</v>
      </c>
    </row>
    <row r="14" spans="1:3">
      <c r="A14" s="14">
        <v>9</v>
      </c>
      <c r="B14" s="15">
        <v>7.2754765449311627</v>
      </c>
      <c r="C14" s="15">
        <v>7.5799740066742931</v>
      </c>
    </row>
    <row r="15" spans="1:3">
      <c r="A15" s="14">
        <v>10</v>
      </c>
      <c r="B15" s="15">
        <v>6.3017348942289537</v>
      </c>
      <c r="C15" s="15">
        <v>6.5227707361557972</v>
      </c>
    </row>
    <row r="16" spans="1:3">
      <c r="A16" s="14">
        <v>11</v>
      </c>
      <c r="B16" s="15">
        <v>5.4633323518106316</v>
      </c>
      <c r="C16" s="15">
        <v>5.5633695324415182</v>
      </c>
    </row>
    <row r="17" spans="1:3">
      <c r="A17" s="14">
        <v>12</v>
      </c>
      <c r="B17" s="15">
        <v>4.7251638201977286</v>
      </c>
      <c r="C17" s="15">
        <v>4.6815826546192687</v>
      </c>
    </row>
    <row r="18" spans="1:3">
      <c r="A18" s="14">
        <v>13</v>
      </c>
      <c r="B18" s="15">
        <v>4.1104397978165075</v>
      </c>
      <c r="C18" s="15">
        <v>3.9235316298282723</v>
      </c>
    </row>
    <row r="19" spans="1:3">
      <c r="A19" s="14">
        <v>14</v>
      </c>
      <c r="B19" s="15">
        <v>3.6455382101668743</v>
      </c>
      <c r="C19" s="15">
        <v>3.3297368027605723</v>
      </c>
    </row>
    <row r="20" spans="1:3">
      <c r="A20" s="14">
        <v>15</v>
      </c>
      <c r="B20" s="15">
        <v>3.3444962880280134</v>
      </c>
      <c r="C20" s="15">
        <v>2.9113387726324484</v>
      </c>
    </row>
    <row r="21" spans="1:3">
      <c r="A21" s="14">
        <v>16</v>
      </c>
      <c r="B21" s="15">
        <v>3.2094538020367267</v>
      </c>
      <c r="C21" s="15">
        <v>2.6555973284914831</v>
      </c>
    </row>
    <row r="22" spans="1:3">
      <c r="A22" s="14">
        <v>17</v>
      </c>
      <c r="B22" s="15">
        <v>3.2413832106626415</v>
      </c>
      <c r="C22" s="15">
        <v>2.5364179691776627</v>
      </c>
    </row>
    <row r="23" spans="1:3">
      <c r="A23" s="14">
        <v>18</v>
      </c>
      <c r="B23" s="15">
        <v>3.4369892266619799</v>
      </c>
      <c r="C23" s="15">
        <v>2.5241361825035091</v>
      </c>
    </row>
    <row r="24" spans="1:3">
      <c r="A24" s="14">
        <v>19</v>
      </c>
      <c r="B24" s="15">
        <v>3.7694288903138564</v>
      </c>
      <c r="C24" s="15">
        <v>2.5763458610278347</v>
      </c>
    </row>
    <row r="25" spans="1:3">
      <c r="A25" s="14">
        <v>20</v>
      </c>
      <c r="B25" s="15">
        <v>4.153217775272978</v>
      </c>
      <c r="C25" s="15">
        <v>2.6263685338656084</v>
      </c>
    </row>
    <row r="26" spans="1:3">
      <c r="A26" s="14">
        <v>21</v>
      </c>
      <c r="B26" s="15">
        <v>4.4726030116533408</v>
      </c>
      <c r="C26" s="15">
        <v>2.613605805551019</v>
      </c>
    </row>
    <row r="27" spans="1:3">
      <c r="A27" s="14">
        <v>22</v>
      </c>
      <c r="B27" s="15">
        <v>4.6400709011585519</v>
      </c>
      <c r="C27" s="15">
        <v>2.5188573337192315</v>
      </c>
    </row>
    <row r="28" spans="1:3">
      <c r="A28" s="14">
        <v>23</v>
      </c>
      <c r="B28" s="15">
        <v>4.6387899793806335</v>
      </c>
      <c r="C28" s="15">
        <v>2.3695179244628126</v>
      </c>
    </row>
    <row r="29" spans="1:3">
      <c r="A29" s="14">
        <v>24</v>
      </c>
      <c r="B29" s="15">
        <v>4.5087257348973298</v>
      </c>
      <c r="C29" s="15">
        <v>2.207882577959758</v>
      </c>
    </row>
    <row r="30" spans="1:3">
      <c r="A30" s="14">
        <v>25</v>
      </c>
      <c r="B30" s="15">
        <v>4.3056634324899727</v>
      </c>
      <c r="C30" s="15">
        <v>2.0658188899832779</v>
      </c>
    </row>
    <row r="31" spans="1:3">
      <c r="A31" s="14">
        <v>26</v>
      </c>
      <c r="B31" s="15">
        <v>4.0747154322113444</v>
      </c>
      <c r="C31" s="15">
        <v>1.9564555477023098</v>
      </c>
    </row>
    <row r="32" spans="1:3">
      <c r="A32" s="14">
        <v>27</v>
      </c>
      <c r="B32" s="15">
        <v>3.8478201699209573</v>
      </c>
      <c r="C32" s="15">
        <v>1.8804186687980031</v>
      </c>
    </row>
    <row r="33" spans="1:3">
      <c r="A33" s="14">
        <v>28</v>
      </c>
      <c r="B33" s="15">
        <v>3.6396643055473676</v>
      </c>
      <c r="C33" s="15">
        <v>1.8342486338715274</v>
      </c>
    </row>
    <row r="34" spans="1:3">
      <c r="A34" s="14">
        <v>29</v>
      </c>
      <c r="B34" s="15">
        <v>3.4513981011877668</v>
      </c>
      <c r="C34" s="15">
        <v>1.8148952060183348</v>
      </c>
    </row>
    <row r="35" spans="1:3">
      <c r="A35" s="14">
        <v>30</v>
      </c>
      <c r="B35" s="15">
        <v>3.2863908185890209</v>
      </c>
      <c r="C35" s="15">
        <v>1.8198230221355889</v>
      </c>
    </row>
    <row r="36" spans="1:3">
      <c r="A36" s="14">
        <v>31</v>
      </c>
      <c r="B36" s="15">
        <v>3.1540074575716419</v>
      </c>
      <c r="C36" s="15">
        <v>1.8473913058534219</v>
      </c>
    </row>
    <row r="37" spans="1:3">
      <c r="A37" s="14">
        <v>32</v>
      </c>
      <c r="B37" s="15">
        <v>3.0630612792798222</v>
      </c>
      <c r="C37" s="15">
        <v>1.8965310996431233</v>
      </c>
    </row>
    <row r="38" spans="1:3">
      <c r="A38" s="14">
        <v>33</v>
      </c>
      <c r="B38" s="15">
        <v>3.0093270246250703</v>
      </c>
      <c r="C38" s="15">
        <v>1.9659555439812468</v>
      </c>
    </row>
    <row r="39" spans="1:3">
      <c r="A39" s="14">
        <v>34</v>
      </c>
      <c r="B39" s="15">
        <v>2.9799488160807921</v>
      </c>
      <c r="C39" s="15">
        <v>2.0539531949092171</v>
      </c>
    </row>
    <row r="40" spans="1:3">
      <c r="A40" s="14">
        <v>35</v>
      </c>
      <c r="B40" s="15">
        <v>2.9615557520941818</v>
      </c>
      <c r="C40" s="15">
        <v>2.157766620771576</v>
      </c>
    </row>
    <row r="41" spans="1:3">
      <c r="A41" s="14">
        <v>36</v>
      </c>
      <c r="B41" s="15">
        <v>2.9428742839774085</v>
      </c>
      <c r="C41" s="15">
        <v>2.2749879041307652</v>
      </c>
    </row>
    <row r="42" spans="1:3">
      <c r="A42" s="14">
        <v>37</v>
      </c>
      <c r="B42" s="15">
        <v>2.9214574271268221</v>
      </c>
      <c r="C42" s="15">
        <v>2.4019011665028547</v>
      </c>
    </row>
    <row r="43" spans="1:3">
      <c r="A43" s="14">
        <v>38</v>
      </c>
      <c r="B43" s="15">
        <v>2.9034007257812529</v>
      </c>
      <c r="C43" s="15">
        <v>2.5325189077757448</v>
      </c>
    </row>
    <row r="44" spans="1:3">
      <c r="A44" s="14">
        <v>39</v>
      </c>
      <c r="B44" s="15">
        <v>2.8945743672018822</v>
      </c>
      <c r="C44" s="15">
        <v>2.6601163440028115</v>
      </c>
    </row>
    <row r="45" spans="1:3">
      <c r="A45" s="14">
        <v>40</v>
      </c>
      <c r="B45" s="15">
        <v>2.8971439341601468</v>
      </c>
      <c r="C45" s="15">
        <v>2.7792918035918435</v>
      </c>
    </row>
    <row r="46" spans="1:3">
      <c r="A46" s="14">
        <v>41</v>
      </c>
      <c r="B46" s="15">
        <v>2.9084809155008706</v>
      </c>
      <c r="C46" s="15">
        <v>2.8867680602365242</v>
      </c>
    </row>
    <row r="47" spans="1:3">
      <c r="A47" s="14">
        <v>42</v>
      </c>
      <c r="B47" s="15">
        <v>2.9219489309096147</v>
      </c>
      <c r="C47" s="15">
        <v>2.9790166989205731</v>
      </c>
    </row>
    <row r="48" spans="1:3">
      <c r="A48" s="14">
        <v>43</v>
      </c>
      <c r="B48" s="15">
        <v>2.9322518122897754</v>
      </c>
      <c r="C48" s="15">
        <v>3.0505528561070374</v>
      </c>
    </row>
    <row r="49" spans="1:3">
      <c r="A49" s="14">
        <v>44</v>
      </c>
      <c r="B49" s="15">
        <v>2.9381609353652625</v>
      </c>
      <c r="C49" s="15">
        <v>3.0962292446922066</v>
      </c>
    </row>
    <row r="50" spans="1:3">
      <c r="A50" s="14">
        <v>45</v>
      </c>
      <c r="B50" s="15">
        <v>2.9373479037665473</v>
      </c>
      <c r="C50" s="15">
        <v>3.1144527412443108</v>
      </c>
    </row>
    <row r="51" spans="1:3">
      <c r="A51" s="14">
        <v>46</v>
      </c>
      <c r="B51" s="15">
        <v>2.9253481350328387</v>
      </c>
      <c r="C51" s="15">
        <v>3.1075486499166827</v>
      </c>
    </row>
    <row r="52" spans="1:3">
      <c r="A52" s="14">
        <v>47</v>
      </c>
      <c r="B52" s="15">
        <v>2.8980757533919861</v>
      </c>
      <c r="C52" s="15">
        <v>3.080338347031736</v>
      </c>
    </row>
    <row r="53" spans="1:3">
      <c r="A53" s="14">
        <v>48</v>
      </c>
      <c r="B53" s="15">
        <v>2.8538966007193713</v>
      </c>
      <c r="C53" s="15">
        <v>3.0381553307045746</v>
      </c>
    </row>
    <row r="54" spans="1:3">
      <c r="A54" s="14">
        <v>49</v>
      </c>
      <c r="B54" s="15">
        <v>2.7961828227482202</v>
      </c>
      <c r="C54" s="15">
        <v>2.9875073598203064</v>
      </c>
    </row>
    <row r="55" spans="1:3">
      <c r="A55" s="14">
        <v>50</v>
      </c>
      <c r="B55" s="15">
        <v>2.7350351485369497</v>
      </c>
      <c r="C55" s="15">
        <v>2.9373305513389445</v>
      </c>
    </row>
    <row r="56" spans="1:3">
      <c r="A56" s="14">
        <v>51</v>
      </c>
      <c r="B56" s="15">
        <v>2.6831520900759482</v>
      </c>
      <c r="C56" s="15">
        <v>2.8986482960221935</v>
      </c>
    </row>
    <row r="57" spans="1:3">
      <c r="A57" s="14">
        <v>52</v>
      </c>
      <c r="B57" s="15">
        <v>2.6455377576723396</v>
      </c>
      <c r="C57" s="15">
        <v>2.8764575504410015</v>
      </c>
    </row>
    <row r="58" spans="1:3">
      <c r="A58" s="14">
        <v>53</v>
      </c>
      <c r="B58" s="15">
        <v>2.6173562342834669</v>
      </c>
      <c r="C58" s="15">
        <v>2.8659716846606349</v>
      </c>
    </row>
    <row r="59" spans="1:3">
      <c r="A59" s="14">
        <v>54</v>
      </c>
      <c r="B59" s="15">
        <v>2.5917267819695162</v>
      </c>
      <c r="C59" s="15">
        <v>2.8626927026862559</v>
      </c>
    </row>
    <row r="60" spans="1:3">
      <c r="A60" s="14">
        <v>55</v>
      </c>
      <c r="B60" s="15">
        <v>2.5643139819408578</v>
      </c>
      <c r="C60" s="15">
        <v>2.8638665157480254</v>
      </c>
    </row>
    <row r="61" spans="1:3">
      <c r="A61" s="14">
        <v>56</v>
      </c>
      <c r="B61" s="15">
        <v>2.5333778409764958</v>
      </c>
      <c r="C61" s="15">
        <v>2.8640311330543211</v>
      </c>
    </row>
    <row r="62" spans="1:3">
      <c r="A62" s="14">
        <v>57</v>
      </c>
      <c r="B62" s="15">
        <v>2.4982001578230677</v>
      </c>
      <c r="C62" s="15">
        <v>2.8572756684517584</v>
      </c>
    </row>
    <row r="63" spans="1:3">
      <c r="A63" s="14">
        <v>58</v>
      </c>
      <c r="B63" s="15">
        <v>2.4589084588998187</v>
      </c>
      <c r="C63" s="15">
        <v>2.8387294320200316</v>
      </c>
    </row>
    <row r="64" spans="1:3">
      <c r="A64" s="14">
        <v>59</v>
      </c>
      <c r="B64" s="15">
        <v>2.4153149713883937</v>
      </c>
      <c r="C64" s="15">
        <v>2.8062009292841754</v>
      </c>
    </row>
    <row r="65" spans="1:3">
      <c r="A65" s="14">
        <v>60</v>
      </c>
      <c r="B65" s="15">
        <v>2.3657304055574522</v>
      </c>
      <c r="C65" s="15">
        <v>2.7599121996683205</v>
      </c>
    </row>
    <row r="66" spans="1:3">
      <c r="A66" s="14">
        <v>61</v>
      </c>
      <c r="B66" s="15">
        <v>2.3089186451358268</v>
      </c>
      <c r="C66" s="15">
        <v>2.7019105727303852</v>
      </c>
    </row>
    <row r="67" spans="1:3">
      <c r="A67" s="14">
        <v>62</v>
      </c>
      <c r="B67" s="15">
        <v>2.244761401040881</v>
      </c>
      <c r="C67" s="15">
        <v>2.6360371910963529</v>
      </c>
    </row>
    <row r="68" spans="1:3">
      <c r="A68" s="14">
        <v>63</v>
      </c>
      <c r="B68" s="15">
        <v>2.1736823248147346</v>
      </c>
      <c r="C68" s="15">
        <v>2.5669018442939473</v>
      </c>
    </row>
    <row r="69" spans="1:3">
      <c r="A69" s="14">
        <v>64</v>
      </c>
      <c r="B69" s="15">
        <v>2.097008413897703</v>
      </c>
      <c r="C69" s="15">
        <v>2.497418022808664</v>
      </c>
    </row>
    <row r="70" spans="1:3">
      <c r="A70" s="14">
        <v>65</v>
      </c>
      <c r="B70" s="15">
        <v>1.986262037215152</v>
      </c>
      <c r="C70" s="15">
        <v>2.0713452097082095</v>
      </c>
    </row>
    <row r="71" spans="1:3">
      <c r="A71" s="14">
        <v>66</v>
      </c>
      <c r="B71" s="15">
        <v>1.9394036441720366</v>
      </c>
      <c r="C71" s="15">
        <v>2.0420793336834597</v>
      </c>
    </row>
    <row r="72" spans="1:3">
      <c r="A72" s="14">
        <v>67</v>
      </c>
      <c r="B72" s="15">
        <v>1.8912631799083368</v>
      </c>
      <c r="C72" s="15">
        <v>2.0071525379202253</v>
      </c>
    </row>
    <row r="73" spans="1:3">
      <c r="A73" s="14">
        <v>68</v>
      </c>
      <c r="B73" s="15">
        <v>1.8429048664919083</v>
      </c>
      <c r="C73" s="15">
        <v>1.967938864680586</v>
      </c>
    </row>
    <row r="74" spans="1:3">
      <c r="A74" s="14">
        <v>69</v>
      </c>
      <c r="B74" s="15">
        <v>1.7946893312816798</v>
      </c>
      <c r="C74" s="15">
        <v>1.9259167299843929</v>
      </c>
    </row>
    <row r="75" spans="1:3">
      <c r="A75" s="14">
        <v>70</v>
      </c>
      <c r="B75" s="15">
        <v>1.7460759421625782</v>
      </c>
      <c r="C75" s="15">
        <v>1.882017211934798</v>
      </c>
    </row>
    <row r="76" spans="1:3">
      <c r="A76" s="14">
        <v>71</v>
      </c>
      <c r="B76" s="15">
        <v>1.6965669679474036</v>
      </c>
      <c r="C76" s="15">
        <v>1.8371146513744085</v>
      </c>
    </row>
    <row r="77" spans="1:3">
      <c r="A77" s="14">
        <v>72</v>
      </c>
      <c r="B77" s="15">
        <v>1.6460372294050498</v>
      </c>
      <c r="C77" s="15">
        <v>1.7919303880076578</v>
      </c>
    </row>
    <row r="78" spans="1:3">
      <c r="A78" s="14">
        <v>73</v>
      </c>
      <c r="B78" s="15">
        <v>1.5950175661060519</v>
      </c>
      <c r="C78" s="15">
        <v>1.7470798954634783</v>
      </c>
    </row>
    <row r="79" spans="1:3">
      <c r="A79" s="14">
        <v>74</v>
      </c>
      <c r="B79" s="15">
        <v>1.5443470829815154</v>
      </c>
      <c r="C79" s="15">
        <v>1.7029646538357883</v>
      </c>
    </row>
    <row r="80" spans="1:3">
      <c r="A80" s="14">
        <v>75</v>
      </c>
      <c r="B80" s="15">
        <v>1.4948273578416693</v>
      </c>
      <c r="C80" s="15">
        <v>1.6594934946867566</v>
      </c>
    </row>
    <row r="81" spans="1:3">
      <c r="A81" s="14">
        <v>76</v>
      </c>
      <c r="B81" s="15">
        <v>1.4468269550415094</v>
      </c>
      <c r="C81" s="15">
        <v>1.6160256539152087</v>
      </c>
    </row>
    <row r="82" spans="1:3">
      <c r="A82" s="14">
        <v>77</v>
      </c>
      <c r="B82" s="15">
        <v>1.4002273417879261</v>
      </c>
      <c r="C82" s="15">
        <v>1.5716068670058865</v>
      </c>
    </row>
    <row r="83" spans="1:3">
      <c r="A83" s="14">
        <v>78</v>
      </c>
      <c r="B83" s="15">
        <v>1.3545352419065311</v>
      </c>
      <c r="C83" s="15">
        <v>1.5255465214505717</v>
      </c>
    </row>
    <row r="84" spans="1:3">
      <c r="A84" s="14">
        <v>79</v>
      </c>
      <c r="B84" s="15">
        <v>1.3090735351175611</v>
      </c>
      <c r="C84" s="15">
        <v>1.477735630516593</v>
      </c>
    </row>
    <row r="85" spans="1:3">
      <c r="A85" s="14">
        <v>80</v>
      </c>
      <c r="B85" s="15">
        <v>1.2633624586743191</v>
      </c>
      <c r="C85" s="15">
        <v>1.4289009354086606</v>
      </c>
    </row>
    <row r="86" spans="1:3">
      <c r="A86" s="14">
        <v>81</v>
      </c>
      <c r="B86" s="15">
        <v>1.2172309571562276</v>
      </c>
      <c r="C86" s="15">
        <v>1.3805332881302892</v>
      </c>
    </row>
    <row r="87" spans="1:3">
      <c r="A87" s="14">
        <v>82</v>
      </c>
      <c r="B87" s="15">
        <v>1.1709352033003133</v>
      </c>
      <c r="C87" s="15">
        <v>1.334178100600121</v>
      </c>
    </row>
    <row r="88" spans="1:3">
      <c r="A88" s="14">
        <v>83</v>
      </c>
      <c r="B88" s="15">
        <v>1.1250056581684957</v>
      </c>
      <c r="C88" s="15">
        <v>1.2908936737166918</v>
      </c>
    </row>
    <row r="89" spans="1:3">
      <c r="A89" s="14">
        <v>84</v>
      </c>
      <c r="B89" s="15">
        <v>1.0799584999604896</v>
      </c>
      <c r="C89" s="15">
        <v>1.2509224656826632</v>
      </c>
    </row>
    <row r="90" spans="1:3">
      <c r="A90" s="14">
        <v>85</v>
      </c>
      <c r="B90" s="15">
        <v>1.0361313658083251</v>
      </c>
      <c r="C90" s="15">
        <v>1.2139528586704407</v>
      </c>
    </row>
    <row r="91" spans="1:3">
      <c r="A91" s="14">
        <v>86</v>
      </c>
      <c r="B91" s="15">
        <v>0.99374660995066577</v>
      </c>
      <c r="C91" s="15">
        <v>1.1794143759002325</v>
      </c>
    </row>
    <row r="92" spans="1:3">
      <c r="A92" s="14">
        <v>87</v>
      </c>
      <c r="B92" s="15">
        <v>0.95304738881038675</v>
      </c>
      <c r="C92" s="15">
        <v>1.1468885260991075</v>
      </c>
    </row>
    <row r="93" spans="1:3">
      <c r="A93" s="14">
        <v>88</v>
      </c>
      <c r="B93" s="15">
        <v>0.91431572897168667</v>
      </c>
      <c r="C93" s="15">
        <v>1.1162994961146657</v>
      </c>
    </row>
    <row r="94" spans="1:3">
      <c r="A94" s="14">
        <v>89</v>
      </c>
      <c r="B94" s="15">
        <v>0.87780808840288482</v>
      </c>
      <c r="C94" s="15">
        <v>1.08801132495645</v>
      </c>
    </row>
    <row r="95" spans="1:3">
      <c r="A95" s="14">
        <v>90</v>
      </c>
      <c r="B95" s="15">
        <v>0.84372522444743803</v>
      </c>
      <c r="C95" s="15">
        <v>1.0628346243961266</v>
      </c>
    </row>
    <row r="96" spans="1:3">
      <c r="A96" s="14">
        <v>91</v>
      </c>
      <c r="B96" s="15">
        <v>0.81233475667595645</v>
      </c>
      <c r="C96" s="15">
        <v>1.0418948377924373</v>
      </c>
    </row>
    <row r="97" spans="1:3">
      <c r="A97" s="14">
        <v>92</v>
      </c>
      <c r="B97" s="15">
        <v>0.78399153488766171</v>
      </c>
      <c r="C97" s="15">
        <v>1.0264665306899017</v>
      </c>
    </row>
    <row r="98" spans="1:3">
      <c r="A98" s="14">
        <v>93</v>
      </c>
      <c r="B98" s="15">
        <v>0.75906489244432218</v>
      </c>
      <c r="C98" s="15">
        <v>1.0179567033127783</v>
      </c>
    </row>
    <row r="99" spans="1:3">
      <c r="A99" s="14">
        <v>94</v>
      </c>
      <c r="B99" s="15">
        <v>0.73784362356271294</v>
      </c>
      <c r="C99" s="15">
        <v>1.0179086390028709</v>
      </c>
    </row>
    <row r="100" spans="1:3">
      <c r="A100" s="14">
        <v>95</v>
      </c>
      <c r="B100" s="15">
        <v>0.72049974561666008</v>
      </c>
      <c r="C100" s="15">
        <v>1.0280154668856358</v>
      </c>
    </row>
    <row r="101" spans="1:3">
      <c r="A101" s="14">
        <v>96</v>
      </c>
      <c r="B101" s="15">
        <v>0.70708529580387502</v>
      </c>
      <c r="C101" s="15">
        <v>1.0501936067584472</v>
      </c>
    </row>
    <row r="102" spans="1:3">
      <c r="A102" s="14">
        <v>97</v>
      </c>
      <c r="B102" s="15">
        <v>0.69755606669634962</v>
      </c>
      <c r="C102" s="15">
        <v>1.0867760159385049</v>
      </c>
    </row>
    <row r="103" spans="1:3">
      <c r="A103" s="14">
        <v>98</v>
      </c>
      <c r="B103" s="15">
        <v>0.69182057807996677</v>
      </c>
      <c r="C103" s="15">
        <v>1.1408173179085581</v>
      </c>
    </row>
  </sheetData>
  <sheetProtection password="D0A7" sheet="1" objects="1" scenarios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C103"/>
  <sheetViews>
    <sheetView workbookViewId="0">
      <selection activeCell="A2" sqref="A2"/>
    </sheetView>
  </sheetViews>
  <sheetFormatPr defaultRowHeight="15"/>
  <sheetData>
    <row r="1" spans="1:3">
      <c r="A1" s="7" t="s">
        <v>128</v>
      </c>
    </row>
    <row r="4" spans="1:3">
      <c r="A4" s="14" t="s">
        <v>5</v>
      </c>
      <c r="B4" s="14" t="s">
        <v>6</v>
      </c>
      <c r="C4" s="14" t="s">
        <v>7</v>
      </c>
    </row>
    <row r="5" spans="1:3">
      <c r="A5" s="14">
        <v>0</v>
      </c>
      <c r="B5" s="15">
        <v>3.5278230898680221</v>
      </c>
      <c r="C5" s="15">
        <v>5.0140402944796829</v>
      </c>
    </row>
    <row r="6" spans="1:3">
      <c r="A6" s="14">
        <v>1</v>
      </c>
      <c r="B6" s="15">
        <v>4.866574588426408</v>
      </c>
      <c r="C6" s="15">
        <v>6.9365193644395111</v>
      </c>
    </row>
    <row r="7" spans="1:3">
      <c r="A7" s="14">
        <v>2</v>
      </c>
      <c r="B7" s="15">
        <v>7.2775448139184382</v>
      </c>
      <c r="C7" s="15">
        <v>10.431173937150845</v>
      </c>
    </row>
    <row r="8" spans="1:3">
      <c r="A8" s="14">
        <v>3</v>
      </c>
      <c r="B8" s="15">
        <v>10.9700339921117</v>
      </c>
      <c r="C8" s="15">
        <v>15.918678642894005</v>
      </c>
    </row>
    <row r="9" spans="1:3">
      <c r="A9" s="14">
        <v>4</v>
      </c>
      <c r="B9" s="15">
        <v>13.625013719632141</v>
      </c>
      <c r="C9" s="15">
        <v>20.111742720656729</v>
      </c>
    </row>
    <row r="10" spans="1:3">
      <c r="A10" s="14">
        <v>5</v>
      </c>
      <c r="B10" s="15">
        <v>12.175089917576333</v>
      </c>
      <c r="C10" s="15">
        <v>18.075945268974131</v>
      </c>
    </row>
    <row r="11" spans="1:3">
      <c r="A11" s="14">
        <v>6</v>
      </c>
      <c r="B11" s="15">
        <v>9.2260998022396912</v>
      </c>
      <c r="C11" s="15">
        <v>13.570732936591401</v>
      </c>
    </row>
    <row r="12" spans="1:3">
      <c r="A12" s="14">
        <v>7</v>
      </c>
      <c r="B12" s="15">
        <v>7.1151055988486398</v>
      </c>
      <c r="C12" s="15">
        <v>10.284730938606129</v>
      </c>
    </row>
    <row r="13" spans="1:3">
      <c r="A13" s="14">
        <v>8</v>
      </c>
      <c r="B13" s="15">
        <v>5.911793197188036</v>
      </c>
      <c r="C13" s="15">
        <v>8.3565636706999626</v>
      </c>
    </row>
    <row r="14" spans="1:3">
      <c r="A14" s="14">
        <v>9</v>
      </c>
      <c r="B14" s="15">
        <v>5.2547095840167541</v>
      </c>
      <c r="C14" s="15">
        <v>7.2474859868311352</v>
      </c>
    </row>
    <row r="15" spans="1:3">
      <c r="A15" s="14">
        <v>10</v>
      </c>
      <c r="B15" s="15">
        <v>4.8588339793826005</v>
      </c>
      <c r="C15" s="15">
        <v>6.5386078991825274</v>
      </c>
    </row>
    <row r="16" spans="1:3">
      <c r="A16" s="14">
        <v>11</v>
      </c>
      <c r="B16" s="15">
        <v>4.540867454231039</v>
      </c>
      <c r="C16" s="15">
        <v>5.9728218159745428</v>
      </c>
    </row>
    <row r="17" spans="1:3">
      <c r="A17" s="14">
        <v>12</v>
      </c>
      <c r="B17" s="15">
        <v>4.2174426472446358</v>
      </c>
      <c r="C17" s="15">
        <v>5.4339103130288455</v>
      </c>
    </row>
    <row r="18" spans="1:3">
      <c r="A18" s="14">
        <v>13</v>
      </c>
      <c r="B18" s="15">
        <v>3.8816924144632594</v>
      </c>
      <c r="C18" s="15">
        <v>4.9064317113333153</v>
      </c>
    </row>
    <row r="19" spans="1:3">
      <c r="A19" s="14">
        <v>14</v>
      </c>
      <c r="B19" s="15">
        <v>3.5695704515314048</v>
      </c>
      <c r="C19" s="15">
        <v>4.4307474786332106</v>
      </c>
    </row>
    <row r="20" spans="1:3">
      <c r="A20" s="14">
        <v>15</v>
      </c>
      <c r="B20" s="15">
        <v>3.327983369094071</v>
      </c>
      <c r="C20" s="15">
        <v>4.058698305829191</v>
      </c>
    </row>
    <row r="21" spans="1:3">
      <c r="A21" s="14">
        <v>16</v>
      </c>
      <c r="B21" s="15">
        <v>3.1906783251530073</v>
      </c>
      <c r="C21" s="15">
        <v>3.823800179131482</v>
      </c>
    </row>
    <row r="22" spans="1:3">
      <c r="A22" s="14">
        <v>17</v>
      </c>
      <c r="B22" s="15">
        <v>3.1766404783029665</v>
      </c>
      <c r="C22" s="15">
        <v>3.7301250749684254</v>
      </c>
    </row>
    <row r="23" spans="1:3">
      <c r="A23" s="14">
        <v>18</v>
      </c>
      <c r="B23" s="15">
        <v>3.2859117222380849</v>
      </c>
      <c r="C23" s="15">
        <v>3.7591786409271393</v>
      </c>
    </row>
    <row r="24" spans="1:3">
      <c r="A24" s="14">
        <v>19</v>
      </c>
      <c r="B24" s="15">
        <v>3.4865609631163705</v>
      </c>
      <c r="C24" s="15">
        <v>3.8581304300699819</v>
      </c>
    </row>
    <row r="25" spans="1:3">
      <c r="A25" s="14">
        <v>20</v>
      </c>
      <c r="B25" s="15">
        <v>3.6928741297339553</v>
      </c>
      <c r="C25" s="15">
        <v>3.9258949420521043</v>
      </c>
    </row>
    <row r="26" spans="1:3">
      <c r="A26" s="14">
        <v>21</v>
      </c>
      <c r="B26" s="15">
        <v>3.8058022864481074</v>
      </c>
      <c r="C26" s="15">
        <v>3.867045112766673</v>
      </c>
    </row>
    <row r="27" spans="1:3">
      <c r="A27" s="14">
        <v>22</v>
      </c>
      <c r="B27" s="15">
        <v>3.7701262842099812</v>
      </c>
      <c r="C27" s="15">
        <v>3.6531881089524045</v>
      </c>
    </row>
    <row r="28" spans="1:3">
      <c r="A28" s="14">
        <v>23</v>
      </c>
      <c r="B28" s="15">
        <v>3.6002204124715349</v>
      </c>
      <c r="C28" s="15">
        <v>3.3325760714591417</v>
      </c>
    </row>
    <row r="29" spans="1:3">
      <c r="A29" s="14">
        <v>24</v>
      </c>
      <c r="B29" s="15">
        <v>3.3524848640584763</v>
      </c>
      <c r="C29" s="15">
        <v>2.9778656950614115</v>
      </c>
    </row>
    <row r="30" spans="1:3">
      <c r="A30" s="14">
        <v>25</v>
      </c>
      <c r="B30" s="15">
        <v>3.0834832611835705</v>
      </c>
      <c r="C30" s="15">
        <v>2.6438200880315175</v>
      </c>
    </row>
    <row r="31" spans="1:3">
      <c r="A31" s="14">
        <v>26</v>
      </c>
      <c r="B31" s="15">
        <v>2.8300583825136307</v>
      </c>
      <c r="C31" s="15">
        <v>2.3540496677032743</v>
      </c>
    </row>
    <row r="32" spans="1:3">
      <c r="A32" s="14">
        <v>27</v>
      </c>
      <c r="B32" s="15">
        <v>2.6116952076939892</v>
      </c>
      <c r="C32" s="15">
        <v>2.1122786830906586</v>
      </c>
    </row>
    <row r="33" spans="1:3">
      <c r="A33" s="14">
        <v>28</v>
      </c>
      <c r="B33" s="15">
        <v>2.4319154767814188</v>
      </c>
      <c r="C33" s="15">
        <v>1.9153244188518006</v>
      </c>
    </row>
    <row r="34" spans="1:3">
      <c r="A34" s="14">
        <v>29</v>
      </c>
      <c r="B34" s="15">
        <v>2.2838776986443619</v>
      </c>
      <c r="C34" s="15">
        <v>1.7592964605398553</v>
      </c>
    </row>
    <row r="35" spans="1:3">
      <c r="A35" s="14">
        <v>30</v>
      </c>
      <c r="B35" s="15">
        <v>2.1629492080977393</v>
      </c>
      <c r="C35" s="15">
        <v>1.6401508370861382</v>
      </c>
    </row>
    <row r="36" spans="1:3">
      <c r="A36" s="14">
        <v>31</v>
      </c>
      <c r="B36" s="15">
        <v>2.069821430005244</v>
      </c>
      <c r="C36" s="15">
        <v>1.5537977685925333</v>
      </c>
    </row>
    <row r="37" spans="1:3">
      <c r="A37" s="14">
        <v>32</v>
      </c>
      <c r="B37" s="15">
        <v>2.0063036257992017</v>
      </c>
      <c r="C37" s="15">
        <v>1.4960038447617428</v>
      </c>
    </row>
    <row r="38" spans="1:3">
      <c r="A38" s="14">
        <v>33</v>
      </c>
      <c r="B38" s="15">
        <v>1.9665590174804346</v>
      </c>
      <c r="C38" s="15">
        <v>1.462284677067998</v>
      </c>
    </row>
    <row r="39" spans="1:3">
      <c r="A39" s="14">
        <v>34</v>
      </c>
      <c r="B39" s="15">
        <v>1.9398562276986806</v>
      </c>
      <c r="C39" s="15">
        <v>1.4479242893087776</v>
      </c>
    </row>
    <row r="40" spans="1:3">
      <c r="A40" s="14">
        <v>35</v>
      </c>
      <c r="B40" s="15">
        <v>1.9167562284230317</v>
      </c>
      <c r="C40" s="15">
        <v>1.4476221452262954</v>
      </c>
    </row>
    <row r="41" spans="1:3">
      <c r="A41" s="14">
        <v>36</v>
      </c>
      <c r="B41" s="15">
        <v>1.8906484799842507</v>
      </c>
      <c r="C41" s="15">
        <v>1.4571641525855639</v>
      </c>
    </row>
    <row r="42" spans="1:3">
      <c r="A42" s="14">
        <v>37</v>
      </c>
      <c r="B42" s="15">
        <v>1.8616257598799686</v>
      </c>
      <c r="C42" s="15">
        <v>1.4726410008961306</v>
      </c>
    </row>
    <row r="43" spans="1:3">
      <c r="A43" s="14">
        <v>38</v>
      </c>
      <c r="B43" s="15">
        <v>1.8350571637090682</v>
      </c>
      <c r="C43" s="15">
        <v>1.4900347484039074</v>
      </c>
    </row>
    <row r="44" spans="1:3">
      <c r="A44" s="14">
        <v>39</v>
      </c>
      <c r="B44" s="15">
        <v>1.8154277790623135</v>
      </c>
      <c r="C44" s="15">
        <v>1.5067215428883041</v>
      </c>
    </row>
    <row r="45" spans="1:3">
      <c r="A45" s="14">
        <v>40</v>
      </c>
      <c r="B45" s="15">
        <v>1.8042098368512773</v>
      </c>
      <c r="C45" s="15">
        <v>1.5222663924462874</v>
      </c>
    </row>
    <row r="46" spans="1:3">
      <c r="A46" s="14">
        <v>41</v>
      </c>
      <c r="B46" s="15">
        <v>1.7996696256593296</v>
      </c>
      <c r="C46" s="15">
        <v>1.5378307507353643</v>
      </c>
    </row>
    <row r="47" spans="1:3">
      <c r="A47" s="14">
        <v>42</v>
      </c>
      <c r="B47" s="15">
        <v>1.7980666159801502</v>
      </c>
      <c r="C47" s="15">
        <v>1.5539818992083938</v>
      </c>
    </row>
    <row r="48" spans="1:3">
      <c r="A48" s="14">
        <v>43</v>
      </c>
      <c r="B48" s="15">
        <v>1.797271504772828</v>
      </c>
      <c r="C48" s="15">
        <v>1.5689358325215466</v>
      </c>
    </row>
    <row r="49" spans="1:3">
      <c r="A49" s="14">
        <v>44</v>
      </c>
      <c r="B49" s="15">
        <v>1.7978125831746239</v>
      </c>
      <c r="C49" s="15">
        <v>1.5796686965971771</v>
      </c>
    </row>
    <row r="50" spans="1:3">
      <c r="A50" s="14">
        <v>45</v>
      </c>
      <c r="B50" s="15">
        <v>1.7999042944544497</v>
      </c>
      <c r="C50" s="15">
        <v>1.5839743126086414</v>
      </c>
    </row>
    <row r="51" spans="1:3">
      <c r="A51" s="14">
        <v>46</v>
      </c>
      <c r="B51" s="15">
        <v>1.8021345601925056</v>
      </c>
      <c r="C51" s="15">
        <v>1.5806564909625198</v>
      </c>
    </row>
    <row r="52" spans="1:3">
      <c r="A52" s="14">
        <v>47</v>
      </c>
      <c r="B52" s="15">
        <v>1.8025090394848819</v>
      </c>
      <c r="C52" s="15">
        <v>1.5695505443689226</v>
      </c>
    </row>
    <row r="53" spans="1:3">
      <c r="A53" s="14">
        <v>48</v>
      </c>
      <c r="B53" s="15">
        <v>1.7989363706741239</v>
      </c>
      <c r="C53" s="15">
        <v>1.5509313368282722</v>
      </c>
    </row>
    <row r="54" spans="1:3">
      <c r="A54" s="14">
        <v>49</v>
      </c>
      <c r="B54" s="15">
        <v>1.7904526512275265</v>
      </c>
      <c r="C54" s="15">
        <v>1.5263217698405558</v>
      </c>
    </row>
    <row r="55" spans="1:3">
      <c r="A55" s="14">
        <v>50</v>
      </c>
      <c r="B55" s="15">
        <v>1.7789071699104355</v>
      </c>
      <c r="C55" s="15">
        <v>1.4990610290644417</v>
      </c>
    </row>
    <row r="56" spans="1:3">
      <c r="A56" s="14">
        <v>51</v>
      </c>
      <c r="B56" s="15">
        <v>1.7675662002339354</v>
      </c>
      <c r="C56" s="15">
        <v>1.4738706858738075</v>
      </c>
    </row>
    <row r="57" spans="1:3">
      <c r="A57" s="14">
        <v>52</v>
      </c>
      <c r="B57" s="15">
        <v>1.7566484257574992</v>
      </c>
      <c r="C57" s="15">
        <v>1.4531493591137081</v>
      </c>
    </row>
    <row r="58" spans="1:3">
      <c r="A58" s="14">
        <v>53</v>
      </c>
      <c r="B58" s="15">
        <v>1.7428772703621438</v>
      </c>
      <c r="C58" s="15">
        <v>1.4356045814184035</v>
      </c>
    </row>
    <row r="59" spans="1:3">
      <c r="A59" s="14">
        <v>54</v>
      </c>
      <c r="B59" s="15">
        <v>1.7232308646327217</v>
      </c>
      <c r="C59" s="15">
        <v>1.4212228417494221</v>
      </c>
    </row>
    <row r="60" spans="1:3">
      <c r="A60" s="14">
        <v>55</v>
      </c>
      <c r="B60" s="15">
        <v>1.6973103398307254</v>
      </c>
      <c r="C60" s="15">
        <v>1.4110723100519027</v>
      </c>
    </row>
    <row r="61" spans="1:3">
      <c r="A61" s="14">
        <v>56</v>
      </c>
      <c r="B61" s="15">
        <v>1.666479915986482</v>
      </c>
      <c r="C61" s="15">
        <v>1.4042608682543383</v>
      </c>
    </row>
    <row r="62" spans="1:3">
      <c r="A62" s="14">
        <v>57</v>
      </c>
      <c r="B62" s="15">
        <v>1.6326592910728863</v>
      </c>
      <c r="C62" s="15">
        <v>1.3988572846066969</v>
      </c>
    </row>
    <row r="63" spans="1:3">
      <c r="A63" s="14">
        <v>58</v>
      </c>
      <c r="B63" s="15">
        <v>1.5983583604618725</v>
      </c>
      <c r="C63" s="15">
        <v>1.3928053096274957</v>
      </c>
    </row>
    <row r="64" spans="1:3">
      <c r="A64" s="14">
        <v>59</v>
      </c>
      <c r="B64" s="15">
        <v>1.5657835270664364</v>
      </c>
      <c r="C64" s="15">
        <v>1.3849185797531178</v>
      </c>
    </row>
    <row r="65" spans="1:3">
      <c r="A65" s="14">
        <v>60</v>
      </c>
      <c r="B65" s="15">
        <v>1.5357475384248889</v>
      </c>
      <c r="C65" s="15">
        <v>1.3748643886851151</v>
      </c>
    </row>
    <row r="66" spans="1:3">
      <c r="A66" s="14">
        <v>61</v>
      </c>
      <c r="B66" s="15">
        <v>1.5083146726885552</v>
      </c>
      <c r="C66" s="15">
        <v>1.3630873136121566</v>
      </c>
    </row>
    <row r="67" spans="1:3">
      <c r="A67" s="14">
        <v>62</v>
      </c>
      <c r="B67" s="15">
        <v>1.4831951157818495</v>
      </c>
      <c r="C67" s="15">
        <v>1.3509452978107805</v>
      </c>
    </row>
    <row r="68" spans="1:3">
      <c r="A68" s="14">
        <v>63</v>
      </c>
      <c r="B68" s="15">
        <v>1.4595956036378273</v>
      </c>
      <c r="C68" s="15">
        <v>1.3400673621204242</v>
      </c>
    </row>
    <row r="69" spans="1:3">
      <c r="A69" s="14">
        <v>64</v>
      </c>
      <c r="B69" s="15">
        <v>1.4371097838519804</v>
      </c>
      <c r="C69" s="15">
        <v>1.3313438357182354</v>
      </c>
    </row>
    <row r="70" spans="1:3">
      <c r="A70" s="14">
        <v>65</v>
      </c>
      <c r="B70" s="15">
        <v>1.4654259185173584</v>
      </c>
      <c r="C70" s="15">
        <v>1.2595439720306134</v>
      </c>
    </row>
    <row r="71" spans="1:3">
      <c r="A71" s="14">
        <v>66</v>
      </c>
      <c r="B71" s="15">
        <v>1.4254514532335787</v>
      </c>
      <c r="C71" s="15">
        <v>1.2409317708050698</v>
      </c>
    </row>
    <row r="72" spans="1:3">
      <c r="A72" s="14">
        <v>67</v>
      </c>
      <c r="B72" s="15">
        <v>1.3918616606653023</v>
      </c>
      <c r="C72" s="15">
        <v>1.2227035828771595</v>
      </c>
    </row>
    <row r="73" spans="1:3">
      <c r="A73" s="14">
        <v>68</v>
      </c>
      <c r="B73" s="15">
        <v>1.3648881272197708</v>
      </c>
      <c r="C73" s="15">
        <v>1.2054387711409675</v>
      </c>
    </row>
    <row r="74" spans="1:3">
      <c r="A74" s="14">
        <v>69</v>
      </c>
      <c r="B74" s="15">
        <v>1.3442632887341153</v>
      </c>
      <c r="C74" s="15">
        <v>1.1898494765309893</v>
      </c>
    </row>
    <row r="75" spans="1:3">
      <c r="A75" s="14">
        <v>70</v>
      </c>
      <c r="B75" s="15">
        <v>1.3288877452783487</v>
      </c>
      <c r="C75" s="15">
        <v>1.1763670828644037</v>
      </c>
    </row>
    <row r="76" spans="1:3">
      <c r="A76" s="14">
        <v>71</v>
      </c>
      <c r="B76" s="15">
        <v>1.3172855409950708</v>
      </c>
      <c r="C76" s="15">
        <v>1.1652919275227693</v>
      </c>
    </row>
    <row r="77" spans="1:3">
      <c r="A77" s="14">
        <v>72</v>
      </c>
      <c r="B77" s="15">
        <v>1.3078582490330755</v>
      </c>
      <c r="C77" s="15">
        <v>1.1566525429218151</v>
      </c>
    </row>
    <row r="78" spans="1:3">
      <c r="A78" s="14">
        <v>73</v>
      </c>
      <c r="B78" s="15">
        <v>1.2992177947937209</v>
      </c>
      <c r="C78" s="15">
        <v>1.1502809207784075</v>
      </c>
    </row>
    <row r="79" spans="1:3">
      <c r="A79" s="14">
        <v>74</v>
      </c>
      <c r="B79" s="15">
        <v>1.2904626867185791</v>
      </c>
      <c r="C79" s="15">
        <v>1.145692299459157</v>
      </c>
    </row>
    <row r="80" spans="1:3">
      <c r="A80" s="14">
        <v>75</v>
      </c>
      <c r="B80" s="15">
        <v>1.2812375950142567</v>
      </c>
      <c r="C80" s="15">
        <v>1.1420977998166062</v>
      </c>
    </row>
    <row r="81" spans="1:3">
      <c r="A81" s="14">
        <v>76</v>
      </c>
      <c r="B81" s="15">
        <v>1.2714049123285374</v>
      </c>
      <c r="C81" s="15">
        <v>1.1384239309039133</v>
      </c>
    </row>
    <row r="82" spans="1:3">
      <c r="A82" s="14">
        <v>77</v>
      </c>
      <c r="B82" s="15">
        <v>1.260902599057155</v>
      </c>
      <c r="C82" s="15">
        <v>1.1333965099555965</v>
      </c>
    </row>
    <row r="83" spans="1:3">
      <c r="A83" s="14">
        <v>78</v>
      </c>
      <c r="B83" s="15">
        <v>1.2496656471715024</v>
      </c>
      <c r="C83" s="15">
        <v>1.1258208832351584</v>
      </c>
    </row>
    <row r="84" spans="1:3">
      <c r="A84" s="14">
        <v>79</v>
      </c>
      <c r="B84" s="15">
        <v>1.237508065671997</v>
      </c>
      <c r="C84" s="15">
        <v>1.115010297897058</v>
      </c>
    </row>
    <row r="85" spans="1:3">
      <c r="A85" s="14">
        <v>80</v>
      </c>
      <c r="B85" s="15">
        <v>1.2242591688160704</v>
      </c>
      <c r="C85" s="15">
        <v>1.1010977184863637</v>
      </c>
    </row>
    <row r="86" spans="1:3">
      <c r="A86" s="14">
        <v>81</v>
      </c>
      <c r="B86" s="15">
        <v>1.2098552266983054</v>
      </c>
      <c r="C86" s="15">
        <v>1.0850284920477751</v>
      </c>
    </row>
    <row r="87" spans="1:3">
      <c r="A87" s="14">
        <v>82</v>
      </c>
      <c r="B87" s="15">
        <v>1.1945701072445292</v>
      </c>
      <c r="C87" s="15">
        <v>1.0680654485240133</v>
      </c>
    </row>
    <row r="88" spans="1:3">
      <c r="A88" s="14">
        <v>83</v>
      </c>
      <c r="B88" s="15">
        <v>1.178871035413954</v>
      </c>
      <c r="C88" s="15">
        <v>1.0513758215703612</v>
      </c>
    </row>
    <row r="89" spans="1:3">
      <c r="A89" s="14">
        <v>84</v>
      </c>
      <c r="B89" s="15">
        <v>1.1631659604752078</v>
      </c>
      <c r="C89" s="15">
        <v>1.0356326851132394</v>
      </c>
    </row>
    <row r="90" spans="1:3">
      <c r="A90" s="14">
        <v>85</v>
      </c>
      <c r="B90" s="15">
        <v>1.1477204095355376</v>
      </c>
      <c r="C90" s="15">
        <v>1.0210905915553883</v>
      </c>
    </row>
    <row r="91" spans="1:3">
      <c r="A91" s="14">
        <v>86</v>
      </c>
      <c r="B91" s="15">
        <v>1.132707300359548</v>
      </c>
      <c r="C91" s="15">
        <v>1.0077238071296883</v>
      </c>
    </row>
    <row r="92" spans="1:3">
      <c r="A92" s="14">
        <v>87</v>
      </c>
      <c r="B92" s="15">
        <v>1.1183011535049474</v>
      </c>
      <c r="C92" s="15">
        <v>0.99542756693821288</v>
      </c>
    </row>
    <row r="93" spans="1:3">
      <c r="A93" s="14">
        <v>88</v>
      </c>
      <c r="B93" s="15">
        <v>1.1047065991680285</v>
      </c>
      <c r="C93" s="15">
        <v>0.98421677492067017</v>
      </c>
    </row>
    <row r="94" spans="1:3">
      <c r="A94" s="14">
        <v>89</v>
      </c>
      <c r="B94" s="15">
        <v>1.0920735774563695</v>
      </c>
      <c r="C94" s="15">
        <v>0.97438575390266624</v>
      </c>
    </row>
    <row r="95" spans="1:3">
      <c r="A95" s="14">
        <v>90</v>
      </c>
      <c r="B95" s="15">
        <v>1.0805112154438283</v>
      </c>
      <c r="C95" s="15">
        <v>0.96658612063254012</v>
      </c>
    </row>
    <row r="96" spans="1:3">
      <c r="A96" s="14">
        <v>91</v>
      </c>
      <c r="B96" s="15">
        <v>1.0702658361236748</v>
      </c>
      <c r="C96" s="15">
        <v>0.96183591688591641</v>
      </c>
    </row>
    <row r="97" spans="1:3">
      <c r="A97" s="14">
        <v>92</v>
      </c>
      <c r="B97" s="15">
        <v>1.0618017626226992</v>
      </c>
      <c r="C97" s="15">
        <v>0.96136763877042664</v>
      </c>
    </row>
    <row r="98" spans="1:3">
      <c r="A98" s="14">
        <v>93</v>
      </c>
      <c r="B98" s="15">
        <v>1.0557452246752339</v>
      </c>
      <c r="C98" s="15">
        <v>0.96656981894114002</v>
      </c>
    </row>
    <row r="99" spans="1:3">
      <c r="A99" s="14">
        <v>94</v>
      </c>
      <c r="B99" s="15">
        <v>1.0527366315461402</v>
      </c>
      <c r="C99" s="15">
        <v>0.97897497530421873</v>
      </c>
    </row>
    <row r="100" spans="1:3">
      <c r="A100" s="14">
        <v>95</v>
      </c>
      <c r="B100" s="15">
        <v>1.0533284513205021</v>
      </c>
      <c r="C100" s="15">
        <v>1.0003146927780766</v>
      </c>
    </row>
    <row r="101" spans="1:3">
      <c r="A101" s="14">
        <v>96</v>
      </c>
      <c r="B101" s="15">
        <v>1.0579281395418589</v>
      </c>
      <c r="C101" s="15">
        <v>1.0326113769817651</v>
      </c>
    </row>
    <row r="102" spans="1:3">
      <c r="A102" s="14">
        <v>97</v>
      </c>
      <c r="B102" s="15">
        <v>1.0668017568554382</v>
      </c>
      <c r="C102" s="15">
        <v>1.0783590097023188</v>
      </c>
    </row>
    <row r="103" spans="1:3">
      <c r="A103" s="14">
        <v>98</v>
      </c>
      <c r="B103" s="15">
        <v>1.0801311670353506</v>
      </c>
      <c r="C103" s="15">
        <v>1.1408280160599393</v>
      </c>
    </row>
  </sheetData>
  <sheetProtection password="D0A7" sheet="1" objects="1" scenarios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C103"/>
  <sheetViews>
    <sheetView workbookViewId="0">
      <selection activeCell="A2" sqref="A2"/>
    </sheetView>
  </sheetViews>
  <sheetFormatPr defaultRowHeight="15"/>
  <sheetData>
    <row r="1" spans="1:3">
      <c r="A1" s="7" t="s">
        <v>130</v>
      </c>
    </row>
    <row r="4" spans="1:3">
      <c r="A4" s="14" t="s">
        <v>5</v>
      </c>
      <c r="B4" s="14" t="s">
        <v>6</v>
      </c>
      <c r="C4" s="14" t="s">
        <v>7</v>
      </c>
    </row>
    <row r="5" spans="1:3">
      <c r="A5" s="14">
        <v>0</v>
      </c>
      <c r="B5" s="15">
        <v>0.52106850250946513</v>
      </c>
      <c r="C5" s="15">
        <v>0.56353785448828386</v>
      </c>
    </row>
    <row r="6" spans="1:3">
      <c r="A6" s="14">
        <v>1</v>
      </c>
      <c r="B6" s="15">
        <v>0.72513172653667779</v>
      </c>
      <c r="C6" s="15">
        <v>0.7869527145111721</v>
      </c>
    </row>
    <row r="7" spans="1:3">
      <c r="A7" s="14">
        <v>2</v>
      </c>
      <c r="B7" s="15">
        <v>1.102240284595789</v>
      </c>
      <c r="C7" s="15">
        <v>1.2072983513668261</v>
      </c>
    </row>
    <row r="8" spans="1:3">
      <c r="A8" s="14">
        <v>3</v>
      </c>
      <c r="B8" s="15">
        <v>1.7078254842334106</v>
      </c>
      <c r="C8" s="15">
        <v>1.9096772003372968</v>
      </c>
    </row>
    <row r="9" spans="1:3">
      <c r="A9" s="14">
        <v>4</v>
      </c>
      <c r="B9" s="15">
        <v>2.213956439452998</v>
      </c>
      <c r="C9" s="15">
        <v>2.5571178531956544</v>
      </c>
    </row>
    <row r="10" spans="1:3">
      <c r="A10" s="14">
        <v>5</v>
      </c>
      <c r="B10" s="15">
        <v>2.1042285266982743</v>
      </c>
      <c r="C10" s="15">
        <v>2.5061663458834307</v>
      </c>
    </row>
    <row r="11" spans="1:3">
      <c r="A11" s="14">
        <v>6</v>
      </c>
      <c r="B11" s="15">
        <v>1.7309679510919163</v>
      </c>
      <c r="C11" s="15">
        <v>2.1190133691403421</v>
      </c>
    </row>
    <row r="12" spans="1:3">
      <c r="A12" s="14">
        <v>7</v>
      </c>
      <c r="B12" s="15">
        <v>1.476556983250418</v>
      </c>
      <c r="C12" s="15">
        <v>1.8652037085260607</v>
      </c>
    </row>
    <row r="13" spans="1:3">
      <c r="A13" s="14">
        <v>8</v>
      </c>
      <c r="B13" s="15">
        <v>1.375333908935368</v>
      </c>
      <c r="C13" s="15">
        <v>1.7985320078901681</v>
      </c>
    </row>
    <row r="14" spans="1:3">
      <c r="A14" s="14">
        <v>9</v>
      </c>
      <c r="B14" s="15">
        <v>1.3776118185453023</v>
      </c>
      <c r="C14" s="15">
        <v>1.8604054717808378</v>
      </c>
    </row>
    <row r="15" spans="1:3">
      <c r="A15" s="14">
        <v>10</v>
      </c>
      <c r="B15" s="15">
        <v>1.431041073045686</v>
      </c>
      <c r="C15" s="15">
        <v>1.9740706164338884</v>
      </c>
    </row>
    <row r="16" spans="1:3">
      <c r="A16" s="14">
        <v>11</v>
      </c>
      <c r="B16" s="15">
        <v>1.4885297336379348</v>
      </c>
      <c r="C16" s="15">
        <v>2.0604089854325101</v>
      </c>
    </row>
    <row r="17" spans="1:3">
      <c r="A17" s="14">
        <v>12</v>
      </c>
      <c r="B17" s="15">
        <v>1.5199774434622457</v>
      </c>
      <c r="C17" s="15">
        <v>2.0668552517167589</v>
      </c>
    </row>
    <row r="18" spans="1:3">
      <c r="A18" s="14">
        <v>13</v>
      </c>
      <c r="B18" s="15">
        <v>1.5186571442400152</v>
      </c>
      <c r="C18" s="15">
        <v>1.9892360749322755</v>
      </c>
    </row>
    <row r="19" spans="1:3">
      <c r="A19" s="14">
        <v>14</v>
      </c>
      <c r="B19" s="15">
        <v>1.4978846368841237</v>
      </c>
      <c r="C19" s="15">
        <v>1.8645520101956592</v>
      </c>
    </row>
    <row r="20" spans="1:3">
      <c r="A20" s="14">
        <v>15</v>
      </c>
      <c r="B20" s="15">
        <v>1.480689250034249</v>
      </c>
      <c r="C20" s="15">
        <v>1.7415052289325823</v>
      </c>
    </row>
    <row r="21" spans="1:3">
      <c r="A21" s="14">
        <v>16</v>
      </c>
      <c r="B21" s="15">
        <v>1.4886590086549398</v>
      </c>
      <c r="C21" s="15">
        <v>1.6562165804547699</v>
      </c>
    </row>
    <row r="22" spans="1:3">
      <c r="A22" s="14">
        <v>17</v>
      </c>
      <c r="B22" s="15">
        <v>1.5387599450436689</v>
      </c>
      <c r="C22" s="15">
        <v>1.6247270815247261</v>
      </c>
    </row>
    <row r="23" spans="1:3">
      <c r="A23" s="14">
        <v>18</v>
      </c>
      <c r="B23" s="15">
        <v>1.6399990995574016</v>
      </c>
      <c r="C23" s="15">
        <v>1.648056357403572</v>
      </c>
    </row>
    <row r="24" spans="1:3">
      <c r="A24" s="14">
        <v>19</v>
      </c>
      <c r="B24" s="15">
        <v>1.7859673957471547</v>
      </c>
      <c r="C24" s="15">
        <v>1.7094858780211279</v>
      </c>
    </row>
    <row r="25" spans="1:3">
      <c r="A25" s="14">
        <v>20</v>
      </c>
      <c r="B25" s="15">
        <v>1.9423273211058671</v>
      </c>
      <c r="C25" s="15">
        <v>1.7694074866837</v>
      </c>
    </row>
    <row r="26" spans="1:3">
      <c r="A26" s="14">
        <v>21</v>
      </c>
      <c r="B26" s="15">
        <v>2.0639613813668176</v>
      </c>
      <c r="C26" s="15">
        <v>1.7868198547934893</v>
      </c>
    </row>
    <row r="27" spans="1:3">
      <c r="A27" s="14">
        <v>22</v>
      </c>
      <c r="B27" s="15">
        <v>2.1223270934433986</v>
      </c>
      <c r="C27" s="15">
        <v>1.7450056101258431</v>
      </c>
    </row>
    <row r="28" spans="1:3">
      <c r="A28" s="14">
        <v>23</v>
      </c>
      <c r="B28" s="15">
        <v>2.1196697527735866</v>
      </c>
      <c r="C28" s="15">
        <v>1.658310102382853</v>
      </c>
    </row>
    <row r="29" spans="1:3">
      <c r="A29" s="14">
        <v>24</v>
      </c>
      <c r="B29" s="15">
        <v>2.0781362678485</v>
      </c>
      <c r="C29" s="15">
        <v>1.5531676682486875</v>
      </c>
    </row>
    <row r="30" spans="1:3">
      <c r="A30" s="14">
        <v>25</v>
      </c>
      <c r="B30" s="15">
        <v>2.0210193424560554</v>
      </c>
      <c r="C30" s="15">
        <v>1.4512593046958333</v>
      </c>
    </row>
    <row r="31" spans="1:3">
      <c r="A31" s="14">
        <v>26</v>
      </c>
      <c r="B31" s="15">
        <v>1.963329175304894</v>
      </c>
      <c r="C31" s="15">
        <v>1.3624182334208153</v>
      </c>
    </row>
    <row r="32" spans="1:3">
      <c r="A32" s="14">
        <v>27</v>
      </c>
      <c r="B32" s="15">
        <v>1.9130712232494322</v>
      </c>
      <c r="C32" s="15">
        <v>1.2882692434952472</v>
      </c>
    </row>
    <row r="33" spans="1:3">
      <c r="A33" s="14">
        <v>28</v>
      </c>
      <c r="B33" s="15">
        <v>1.8709677859506493</v>
      </c>
      <c r="C33" s="15">
        <v>1.2278244500578983</v>
      </c>
    </row>
    <row r="34" spans="1:3">
      <c r="A34" s="14">
        <v>29</v>
      </c>
      <c r="B34" s="15">
        <v>1.8321973559092741</v>
      </c>
      <c r="C34" s="15">
        <v>1.1806369383737481</v>
      </c>
    </row>
    <row r="35" spans="1:3">
      <c r="A35" s="14">
        <v>30</v>
      </c>
      <c r="B35" s="15">
        <v>1.7948051391528921</v>
      </c>
      <c r="C35" s="15">
        <v>1.1465943527345188</v>
      </c>
    </row>
    <row r="36" spans="1:3">
      <c r="A36" s="14">
        <v>31</v>
      </c>
      <c r="B36" s="15">
        <v>1.7621096240623877</v>
      </c>
      <c r="C36" s="15">
        <v>1.1255028399912499</v>
      </c>
    </row>
    <row r="37" spans="1:3">
      <c r="A37" s="14">
        <v>32</v>
      </c>
      <c r="B37" s="15">
        <v>1.7389548655049907</v>
      </c>
      <c r="C37" s="15">
        <v>1.1168870198861216</v>
      </c>
    </row>
    <row r="38" spans="1:3">
      <c r="A38" s="14">
        <v>33</v>
      </c>
      <c r="B38" s="15">
        <v>1.7236575573924671</v>
      </c>
      <c r="C38" s="15">
        <v>1.1198758070732544</v>
      </c>
    </row>
    <row r="39" spans="1:3">
      <c r="A39" s="14">
        <v>34</v>
      </c>
      <c r="B39" s="15">
        <v>1.7102853670608782</v>
      </c>
      <c r="C39" s="15">
        <v>1.1331020061758379</v>
      </c>
    </row>
    <row r="40" spans="1:3">
      <c r="A40" s="14">
        <v>35</v>
      </c>
      <c r="B40" s="15">
        <v>1.6936018551975123</v>
      </c>
      <c r="C40" s="15">
        <v>1.1544147439452555</v>
      </c>
    </row>
    <row r="41" spans="1:3">
      <c r="A41" s="14">
        <v>36</v>
      </c>
      <c r="B41" s="15">
        <v>1.6705990174424707</v>
      </c>
      <c r="C41" s="15">
        <v>1.1821053969222277</v>
      </c>
    </row>
    <row r="42" spans="1:3">
      <c r="A42" s="14">
        <v>37</v>
      </c>
      <c r="B42" s="15">
        <v>1.6429613416629898</v>
      </c>
      <c r="C42" s="15">
        <v>1.2139773293434004</v>
      </c>
    </row>
    <row r="43" spans="1:3">
      <c r="A43" s="14">
        <v>38</v>
      </c>
      <c r="B43" s="15">
        <v>1.6159233246376099</v>
      </c>
      <c r="C43" s="15">
        <v>1.2472904049226461</v>
      </c>
    </row>
    <row r="44" spans="1:3">
      <c r="A44" s="14">
        <v>39</v>
      </c>
      <c r="B44" s="15">
        <v>1.5930463640882198</v>
      </c>
      <c r="C44" s="15">
        <v>1.2799429603448391</v>
      </c>
    </row>
    <row r="45" spans="1:3">
      <c r="A45" s="14">
        <v>40</v>
      </c>
      <c r="B45" s="15">
        <v>1.5750416194527999</v>
      </c>
      <c r="C45" s="15">
        <v>1.3112265462870023</v>
      </c>
    </row>
    <row r="46" spans="1:3">
      <c r="A46" s="14">
        <v>41</v>
      </c>
      <c r="B46" s="15">
        <v>1.5605251125987352</v>
      </c>
      <c r="C46" s="15">
        <v>1.3413261842794861</v>
      </c>
    </row>
    <row r="47" spans="1:3">
      <c r="A47" s="14">
        <v>42</v>
      </c>
      <c r="B47" s="15">
        <v>1.5467253959866085</v>
      </c>
      <c r="C47" s="15">
        <v>1.3698393871243359</v>
      </c>
    </row>
    <row r="48" spans="1:3">
      <c r="A48" s="14">
        <v>43</v>
      </c>
      <c r="B48" s="15">
        <v>1.5326658215670319</v>
      </c>
      <c r="C48" s="15">
        <v>1.3948680963770701</v>
      </c>
    </row>
    <row r="49" spans="1:3">
      <c r="A49" s="14">
        <v>44</v>
      </c>
      <c r="B49" s="15">
        <v>1.5199580862097288</v>
      </c>
      <c r="C49" s="15">
        <v>1.4142046325533313</v>
      </c>
    </row>
    <row r="50" spans="1:3">
      <c r="A50" s="14">
        <v>45</v>
      </c>
      <c r="B50" s="15">
        <v>1.509292876550727</v>
      </c>
      <c r="C50" s="15">
        <v>1.4269492254049265</v>
      </c>
    </row>
    <row r="51" spans="1:3">
      <c r="A51" s="14">
        <v>46</v>
      </c>
      <c r="B51" s="15">
        <v>1.4995704355865498</v>
      </c>
      <c r="C51" s="15">
        <v>1.4335937553648099</v>
      </c>
    </row>
    <row r="52" spans="1:3">
      <c r="A52" s="14">
        <v>47</v>
      </c>
      <c r="B52" s="15">
        <v>1.4891633540211373</v>
      </c>
      <c r="C52" s="15">
        <v>1.4350888561960735</v>
      </c>
    </row>
    <row r="53" spans="1:3">
      <c r="A53" s="14">
        <v>48</v>
      </c>
      <c r="B53" s="15">
        <v>1.4764370673636262</v>
      </c>
      <c r="C53" s="15">
        <v>1.4322184099388089</v>
      </c>
    </row>
    <row r="54" spans="1:3">
      <c r="A54" s="14">
        <v>49</v>
      </c>
      <c r="B54" s="15">
        <v>1.4608295519177139</v>
      </c>
      <c r="C54" s="15">
        <v>1.4256278488736325</v>
      </c>
    </row>
    <row r="55" spans="1:3">
      <c r="A55" s="14">
        <v>50</v>
      </c>
      <c r="B55" s="15">
        <v>1.443574968564912</v>
      </c>
      <c r="C55" s="15">
        <v>1.4165518516124309</v>
      </c>
    </row>
    <row r="56" spans="1:3">
      <c r="A56" s="14">
        <v>51</v>
      </c>
      <c r="B56" s="15">
        <v>1.4269607747589117</v>
      </c>
      <c r="C56" s="15">
        <v>1.4075130560508498</v>
      </c>
    </row>
    <row r="57" spans="1:3">
      <c r="A57" s="14">
        <v>52</v>
      </c>
      <c r="B57" s="15">
        <v>1.4116002109596839</v>
      </c>
      <c r="C57" s="15">
        <v>1.3997230442346826</v>
      </c>
    </row>
    <row r="58" spans="1:3">
      <c r="A58" s="14">
        <v>53</v>
      </c>
      <c r="B58" s="15">
        <v>1.3958396968029154</v>
      </c>
      <c r="C58" s="15">
        <v>1.3916601186797208</v>
      </c>
    </row>
    <row r="59" spans="1:3">
      <c r="A59" s="14">
        <v>54</v>
      </c>
      <c r="B59" s="15">
        <v>1.3784475592873899</v>
      </c>
      <c r="C59" s="15">
        <v>1.3835425204390304</v>
      </c>
    </row>
    <row r="60" spans="1:3">
      <c r="A60" s="14">
        <v>55</v>
      </c>
      <c r="B60" s="15">
        <v>1.3598956920452809</v>
      </c>
      <c r="C60" s="15">
        <v>1.3768236423044089</v>
      </c>
    </row>
    <row r="61" spans="1:3">
      <c r="A61" s="14">
        <v>56</v>
      </c>
      <c r="B61" s="15">
        <v>1.3414597472080438</v>
      </c>
      <c r="C61" s="15">
        <v>1.3712114675620899</v>
      </c>
    </row>
    <row r="62" spans="1:3">
      <c r="A62" s="14">
        <v>57</v>
      </c>
      <c r="B62" s="15">
        <v>1.3245944941906329</v>
      </c>
      <c r="C62" s="15">
        <v>1.3657406840638993</v>
      </c>
    </row>
    <row r="63" spans="1:3">
      <c r="A63" s="14">
        <v>58</v>
      </c>
      <c r="B63" s="15">
        <v>1.310789861491988</v>
      </c>
      <c r="C63" s="15">
        <v>1.3597254216207302</v>
      </c>
    </row>
    <row r="64" spans="1:3">
      <c r="A64" s="14">
        <v>59</v>
      </c>
      <c r="B64" s="15">
        <v>1.3003343600623152</v>
      </c>
      <c r="C64" s="15">
        <v>1.3528972651785822</v>
      </c>
    </row>
    <row r="65" spans="1:3">
      <c r="A65" s="14">
        <v>60</v>
      </c>
      <c r="B65" s="15">
        <v>1.2917698182247552</v>
      </c>
      <c r="C65" s="15">
        <v>1.3448336844955302</v>
      </c>
    </row>
    <row r="66" spans="1:3">
      <c r="A66" s="14">
        <v>61</v>
      </c>
      <c r="B66" s="15">
        <v>1.2835931149638997</v>
      </c>
      <c r="C66" s="15">
        <v>1.3349566996002</v>
      </c>
    </row>
    <row r="67" spans="1:3">
      <c r="A67" s="14">
        <v>62</v>
      </c>
      <c r="B67" s="15">
        <v>1.2745130807799627</v>
      </c>
      <c r="C67" s="15">
        <v>1.3234098682308784</v>
      </c>
    </row>
    <row r="68" spans="1:3">
      <c r="A68" s="14">
        <v>63</v>
      </c>
      <c r="B68" s="15">
        <v>1.2634914955526308</v>
      </c>
      <c r="C68" s="15">
        <v>1.3112830200297021</v>
      </c>
    </row>
    <row r="69" spans="1:3">
      <c r="A69" s="14">
        <v>64</v>
      </c>
      <c r="B69" s="15">
        <v>1.2504634888774449</v>
      </c>
      <c r="C69" s="15">
        <v>1.2995363235354558</v>
      </c>
    </row>
    <row r="70" spans="1:3">
      <c r="A70" s="14">
        <v>65</v>
      </c>
      <c r="B70" s="15">
        <v>1.2513168525357818</v>
      </c>
      <c r="C70" s="15">
        <v>1.1605846547430818</v>
      </c>
    </row>
    <row r="71" spans="1:3">
      <c r="A71" s="14">
        <v>66</v>
      </c>
      <c r="B71" s="15">
        <v>1.2276050993292349</v>
      </c>
      <c r="C71" s="15">
        <v>1.1406259345709633</v>
      </c>
    </row>
    <row r="72" spans="1:3">
      <c r="A72" s="14">
        <v>67</v>
      </c>
      <c r="B72" s="15">
        <v>1.202464607768096</v>
      </c>
      <c r="C72" s="15">
        <v>1.1196199728811098</v>
      </c>
    </row>
    <row r="73" spans="1:3">
      <c r="A73" s="14">
        <v>68</v>
      </c>
      <c r="B73" s="15">
        <v>1.1765545863656321</v>
      </c>
      <c r="C73" s="15">
        <v>1.097866879873959</v>
      </c>
    </row>
    <row r="74" spans="1:3">
      <c r="A74" s="14">
        <v>69</v>
      </c>
      <c r="B74" s="15">
        <v>1.1504465170311899</v>
      </c>
      <c r="C74" s="15">
        <v>1.075974701320048</v>
      </c>
    </row>
    <row r="75" spans="1:3">
      <c r="A75" s="14">
        <v>70</v>
      </c>
      <c r="B75" s="15">
        <v>1.1243049580386881</v>
      </c>
      <c r="C75" s="15">
        <v>1.0546103156473927</v>
      </c>
    </row>
    <row r="76" spans="1:3">
      <c r="A76" s="14">
        <v>71</v>
      </c>
      <c r="B76" s="15">
        <v>1.0982162649408047</v>
      </c>
      <c r="C76" s="15">
        <v>1.0343004280651062</v>
      </c>
    </row>
    <row r="77" spans="1:3">
      <c r="A77" s="14">
        <v>72</v>
      </c>
      <c r="B77" s="15">
        <v>1.0723528020274193</v>
      </c>
      <c r="C77" s="15">
        <v>1.0152911646614449</v>
      </c>
    </row>
    <row r="78" spans="1:3">
      <c r="A78" s="14">
        <v>73</v>
      </c>
      <c r="B78" s="15">
        <v>1.0469423735331589</v>
      </c>
      <c r="C78" s="15">
        <v>0.99775010328961034</v>
      </c>
    </row>
    <row r="79" spans="1:3">
      <c r="A79" s="14">
        <v>74</v>
      </c>
      <c r="B79" s="15">
        <v>1.0224318664565661</v>
      </c>
      <c r="C79" s="15">
        <v>0.98162446922690039</v>
      </c>
    </row>
    <row r="80" spans="1:3">
      <c r="A80" s="14">
        <v>75</v>
      </c>
      <c r="B80" s="15">
        <v>0.99950664421299873</v>
      </c>
      <c r="C80" s="15">
        <v>0.96634056940023216</v>
      </c>
    </row>
    <row r="81" spans="1:3">
      <c r="A81" s="14">
        <v>76</v>
      </c>
      <c r="B81" s="15">
        <v>0.9786775091890203</v>
      </c>
      <c r="C81" s="15">
        <v>0.95084522049212972</v>
      </c>
    </row>
    <row r="82" spans="1:3">
      <c r="A82" s="14">
        <v>77</v>
      </c>
      <c r="B82" s="15">
        <v>0.95987752743187149</v>
      </c>
      <c r="C82" s="15">
        <v>0.93411982773025115</v>
      </c>
    </row>
    <row r="83" spans="1:3">
      <c r="A83" s="14">
        <v>78</v>
      </c>
      <c r="B83" s="15">
        <v>0.94248085728517439</v>
      </c>
      <c r="C83" s="15">
        <v>0.91558748547743651</v>
      </c>
    </row>
    <row r="84" spans="1:3">
      <c r="A84" s="14">
        <v>79</v>
      </c>
      <c r="B84" s="15">
        <v>0.92583105818717681</v>
      </c>
      <c r="C84" s="15">
        <v>0.89524629598032168</v>
      </c>
    </row>
    <row r="85" spans="1:3">
      <c r="A85" s="14">
        <v>80</v>
      </c>
      <c r="B85" s="15">
        <v>0.90953486301210029</v>
      </c>
      <c r="C85" s="15">
        <v>0.87369533485607886</v>
      </c>
    </row>
    <row r="86" spans="1:3">
      <c r="A86" s="14">
        <v>81</v>
      </c>
      <c r="B86" s="15">
        <v>0.8935278887488779</v>
      </c>
      <c r="C86" s="15">
        <v>0.85195019338687228</v>
      </c>
    </row>
    <row r="87" spans="1:3">
      <c r="A87" s="14">
        <v>82</v>
      </c>
      <c r="B87" s="15">
        <v>0.87809791545354621</v>
      </c>
      <c r="C87" s="15">
        <v>0.83112850600589128</v>
      </c>
    </row>
    <row r="88" spans="1:3">
      <c r="A88" s="14">
        <v>83</v>
      </c>
      <c r="B88" s="15">
        <v>0.86371858329258977</v>
      </c>
      <c r="C88" s="15">
        <v>0.81213155000716442</v>
      </c>
    </row>
    <row r="89" spans="1:3">
      <c r="A89" s="14">
        <v>84</v>
      </c>
      <c r="B89" s="15">
        <v>0.85079606948196929</v>
      </c>
      <c r="C89" s="15">
        <v>0.79537488632445863</v>
      </c>
    </row>
    <row r="90" spans="1:3">
      <c r="A90" s="14">
        <v>85</v>
      </c>
      <c r="B90" s="15">
        <v>0.83960359510269988</v>
      </c>
      <c r="C90" s="15">
        <v>0.78079659726231054</v>
      </c>
    </row>
    <row r="91" spans="1:3">
      <c r="A91" s="14">
        <v>86</v>
      </c>
      <c r="B91" s="15">
        <v>0.83030422078392607</v>
      </c>
      <c r="C91" s="15">
        <v>0.76803153018164505</v>
      </c>
    </row>
    <row r="92" spans="1:3">
      <c r="A92" s="14">
        <v>87</v>
      </c>
      <c r="B92" s="15">
        <v>0.82297640370418379</v>
      </c>
      <c r="C92" s="15">
        <v>0.75675217631757963</v>
      </c>
    </row>
    <row r="93" spans="1:3">
      <c r="A93" s="14">
        <v>88</v>
      </c>
      <c r="B93" s="15">
        <v>0.81767548260634482</v>
      </c>
      <c r="C93" s="15">
        <v>0.7468200006768686</v>
      </c>
    </row>
    <row r="94" spans="1:3">
      <c r="A94" s="14">
        <v>89</v>
      </c>
      <c r="B94" s="15">
        <v>0.81436991895847322</v>
      </c>
      <c r="C94" s="15">
        <v>0.73842040241655382</v>
      </c>
    </row>
    <row r="95" spans="1:3">
      <c r="A95" s="14">
        <v>90</v>
      </c>
      <c r="B95" s="15">
        <v>0.81291560084705816</v>
      </c>
      <c r="C95" s="15">
        <v>0.73204777778319197</v>
      </c>
    </row>
    <row r="96" spans="1:3">
      <c r="A96" s="14">
        <v>91</v>
      </c>
      <c r="B96" s="15">
        <v>0.81327393427035821</v>
      </c>
      <c r="C96" s="15">
        <v>0.72848315777831818</v>
      </c>
    </row>
    <row r="97" spans="1:3">
      <c r="A97" s="14">
        <v>92</v>
      </c>
      <c r="B97" s="15">
        <v>0.81562814961672048</v>
      </c>
      <c r="C97" s="15">
        <v>0.72871525836984052</v>
      </c>
    </row>
    <row r="98" spans="1:3">
      <c r="A98" s="14">
        <v>93</v>
      </c>
      <c r="B98" s="15">
        <v>0.82035440741877497</v>
      </c>
      <c r="C98" s="15">
        <v>0.73394869282323016</v>
      </c>
    </row>
    <row r="99" spans="1:3">
      <c r="A99" s="14">
        <v>94</v>
      </c>
      <c r="B99" s="15">
        <v>0.82792261281074198</v>
      </c>
      <c r="C99" s="15">
        <v>0.74565952111402467</v>
      </c>
    </row>
    <row r="100" spans="1:3">
      <c r="A100" s="14">
        <v>95</v>
      </c>
      <c r="B100" s="15">
        <v>0.83883156232772638</v>
      </c>
      <c r="C100" s="15">
        <v>0.76573428624854456</v>
      </c>
    </row>
    <row r="101" spans="1:3">
      <c r="A101" s="14">
        <v>96</v>
      </c>
      <c r="B101" s="15">
        <v>0.85353884573953942</v>
      </c>
      <c r="C101" s="15">
        <v>0.79662996094573024</v>
      </c>
    </row>
    <row r="102" spans="1:3">
      <c r="A102" s="14">
        <v>97</v>
      </c>
      <c r="B102" s="15">
        <v>0.87243553868099277</v>
      </c>
      <c r="C102" s="15">
        <v>0.84168542046570571</v>
      </c>
    </row>
    <row r="103" spans="1:3">
      <c r="A103" s="14">
        <v>98</v>
      </c>
      <c r="B103" s="15">
        <v>0.89587229837127724</v>
      </c>
      <c r="C103" s="15">
        <v>0.90574797283860453</v>
      </c>
    </row>
  </sheetData>
  <sheetProtection password="D0A7" sheet="1" objects="1" scenarios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T59"/>
  <sheetViews>
    <sheetView workbookViewId="0">
      <selection activeCell="A2" sqref="A2"/>
    </sheetView>
  </sheetViews>
  <sheetFormatPr defaultRowHeight="15"/>
  <cols>
    <col min="11" max="11" width="11.5703125" bestFit="1" customWidth="1"/>
    <col min="13" max="13" width="9.140625" style="11"/>
  </cols>
  <sheetData>
    <row r="1" spans="1:20">
      <c r="A1" s="7" t="s">
        <v>114</v>
      </c>
    </row>
    <row r="4" spans="1:20">
      <c r="K4" s="51" t="s">
        <v>117</v>
      </c>
      <c r="Q4" s="90" t="s">
        <v>118</v>
      </c>
      <c r="R4" s="90"/>
      <c r="S4" s="90"/>
    </row>
    <row r="5" spans="1:20">
      <c r="A5" s="51" t="s">
        <v>5</v>
      </c>
      <c r="B5" s="51" t="s">
        <v>6</v>
      </c>
      <c r="C5" s="51" t="s">
        <v>7</v>
      </c>
      <c r="D5" s="51" t="s">
        <v>115</v>
      </c>
      <c r="H5" s="51" t="s">
        <v>5</v>
      </c>
      <c r="I5" s="51" t="s">
        <v>6</v>
      </c>
      <c r="J5" s="51" t="s">
        <v>7</v>
      </c>
      <c r="K5" t="s">
        <v>116</v>
      </c>
      <c r="Q5" s="51" t="s">
        <v>6</v>
      </c>
      <c r="R5" s="51" t="s">
        <v>7</v>
      </c>
      <c r="S5" s="51" t="s">
        <v>17</v>
      </c>
    </row>
    <row r="6" spans="1:20">
      <c r="A6" s="51">
        <v>50</v>
      </c>
      <c r="B6" s="4">
        <f>Q6/$S$22</f>
        <v>0.67101318086853823</v>
      </c>
      <c r="C6" s="4">
        <f>R6/$S$22</f>
        <v>0.83449226782503083</v>
      </c>
      <c r="D6" s="4">
        <f t="shared" ref="D6:D20" si="0">N6/$N$22</f>
        <v>0.79365012301106919</v>
      </c>
      <c r="H6" s="51">
        <v>50</v>
      </c>
      <c r="I6" s="55">
        <v>0.48004731537539858</v>
      </c>
      <c r="J6" s="55">
        <v>0.51995268462460142</v>
      </c>
      <c r="K6" s="53">
        <v>1.8725606422353578E-2</v>
      </c>
      <c r="M6" s="11">
        <v>3.3000000000000002E-2</v>
      </c>
      <c r="N6" s="4">
        <v>1</v>
      </c>
      <c r="Q6" s="5">
        <v>1.1965166904906621</v>
      </c>
      <c r="R6" s="5">
        <v>1.4880243116024146</v>
      </c>
      <c r="S6" s="5">
        <f>SUMPRODUCT(I6:J6,Q6:R6)</f>
        <v>1.3480868606762488</v>
      </c>
      <c r="T6" s="9"/>
    </row>
    <row r="7" spans="1:20">
      <c r="A7" s="51">
        <v>51</v>
      </c>
      <c r="B7" s="4">
        <f t="shared" ref="B7:C20" si="1">Q7/$S$22</f>
        <v>0.71082035179020142</v>
      </c>
      <c r="C7" s="4">
        <f t="shared" si="1"/>
        <v>0.86420007920378672</v>
      </c>
      <c r="D7" s="4">
        <f t="shared" si="0"/>
        <v>0.81984057707043445</v>
      </c>
      <c r="H7" s="51">
        <v>51</v>
      </c>
      <c r="I7" s="55">
        <v>0.47872910078272701</v>
      </c>
      <c r="J7" s="55">
        <v>0.52127089921727299</v>
      </c>
      <c r="K7" s="53">
        <v>1.8406390467157457E-2</v>
      </c>
      <c r="M7" s="11">
        <v>3.3000000000000002E-2</v>
      </c>
      <c r="N7" s="4">
        <f>N6*(1+M6)</f>
        <v>1.0329999999999999</v>
      </c>
      <c r="Q7" s="5">
        <v>1.2674988198541028</v>
      </c>
      <c r="R7" s="5">
        <v>1.5409977749651167</v>
      </c>
      <c r="S7" s="5">
        <f t="shared" ref="S7:S20" si="2">SUMPRODUCT(I7:J7,Q7:R7)</f>
        <v>1.4100658661198056</v>
      </c>
      <c r="T7" s="9"/>
    </row>
    <row r="8" spans="1:20">
      <c r="A8" s="51">
        <v>52</v>
      </c>
      <c r="B8" s="4">
        <f t="shared" si="1"/>
        <v>0.7510432564323285</v>
      </c>
      <c r="C8" s="4">
        <f t="shared" si="1"/>
        <v>0.89217825132318052</v>
      </c>
      <c r="D8" s="4">
        <f t="shared" si="0"/>
        <v>0.84689531611375857</v>
      </c>
      <c r="H8" s="51">
        <v>52</v>
      </c>
      <c r="I8" s="55">
        <v>0.4785909541764119</v>
      </c>
      <c r="J8" s="55">
        <v>0.52140904582358805</v>
      </c>
      <c r="K8" s="53">
        <v>1.8086989088224883E-2</v>
      </c>
      <c r="M8" s="11">
        <v>3.3000000000000002E-2</v>
      </c>
      <c r="N8" s="4">
        <f t="shared" ref="N8:N20" si="3">N7*(1+M7)</f>
        <v>1.0670889999999997</v>
      </c>
      <c r="Q8" s="5">
        <v>1.3392222645143477</v>
      </c>
      <c r="R8" s="5">
        <v>1.5908870332758767</v>
      </c>
      <c r="S8" s="5">
        <f t="shared" si="2"/>
        <v>1.4704425514617103</v>
      </c>
      <c r="T8" s="9"/>
    </row>
    <row r="9" spans="1:20">
      <c r="A9" s="51">
        <v>53</v>
      </c>
      <c r="B9" s="4">
        <f t="shared" si="1"/>
        <v>0.79219660220115939</v>
      </c>
      <c r="C9" s="4">
        <f t="shared" si="1"/>
        <v>0.91899281702239644</v>
      </c>
      <c r="D9" s="4">
        <f t="shared" si="0"/>
        <v>0.87484286154551261</v>
      </c>
      <c r="H9" s="51">
        <v>53</v>
      </c>
      <c r="I9" s="55">
        <v>0.47876960860272871</v>
      </c>
      <c r="J9" s="55">
        <v>0.52123039139727123</v>
      </c>
      <c r="K9" s="53">
        <v>1.8044904198014307E-2</v>
      </c>
      <c r="M9" s="11">
        <v>3.3000000000000002E-2</v>
      </c>
      <c r="N9" s="4">
        <f t="shared" si="3"/>
        <v>1.1023029369999997</v>
      </c>
      <c r="Q9" s="5">
        <v>1.4126048246277032</v>
      </c>
      <c r="R9" s="5">
        <v>1.6387014076013433</v>
      </c>
      <c r="S9" s="5">
        <f t="shared" si="2"/>
        <v>1.5304532350646392</v>
      </c>
      <c r="T9" s="9"/>
    </row>
    <row r="10" spans="1:20">
      <c r="A10" s="51">
        <v>54</v>
      </c>
      <c r="B10" s="4">
        <f t="shared" si="1"/>
        <v>0.83519753740006397</v>
      </c>
      <c r="C10" s="4">
        <f t="shared" si="1"/>
        <v>0.9455555919594365</v>
      </c>
      <c r="D10" s="4">
        <f t="shared" si="0"/>
        <v>0.90371267597651439</v>
      </c>
      <c r="H10" s="51">
        <v>54</v>
      </c>
      <c r="I10" s="55">
        <v>0.47912844927139703</v>
      </c>
      <c r="J10" s="55">
        <v>0.52087155072860292</v>
      </c>
      <c r="K10" s="53">
        <v>1.7430861221070303E-2</v>
      </c>
      <c r="M10" s="11">
        <v>3.3000000000000002E-2</v>
      </c>
      <c r="N10" s="4">
        <f t="shared" si="3"/>
        <v>1.1386789339209995</v>
      </c>
      <c r="Q10" s="5">
        <v>1.4892819125585242</v>
      </c>
      <c r="R10" s="5">
        <v>1.6860668014029625</v>
      </c>
      <c r="S10" s="5">
        <f t="shared" si="2"/>
        <v>1.5917815627708825</v>
      </c>
      <c r="T10" s="9"/>
    </row>
    <row r="11" spans="1:20">
      <c r="A11" s="51">
        <v>55</v>
      </c>
      <c r="B11" s="4">
        <f t="shared" si="1"/>
        <v>0.88050161978112551</v>
      </c>
      <c r="C11" s="4">
        <f t="shared" si="1"/>
        <v>0.97214339895033786</v>
      </c>
      <c r="D11" s="4">
        <f t="shared" si="0"/>
        <v>0.93353519428373932</v>
      </c>
      <c r="H11" s="51">
        <v>55</v>
      </c>
      <c r="I11" s="55">
        <v>0.47863375385103596</v>
      </c>
      <c r="J11" s="55">
        <v>0.5213662461489641</v>
      </c>
      <c r="K11" s="53">
        <v>1.6770484719044614E-2</v>
      </c>
      <c r="M11" s="11">
        <v>3.5999999999999997E-2</v>
      </c>
      <c r="N11" s="4">
        <f t="shared" si="3"/>
        <v>1.1762553387403925</v>
      </c>
      <c r="Q11" s="5">
        <v>1.5700658557981191</v>
      </c>
      <c r="R11" s="5">
        <v>1.7334768310941533</v>
      </c>
      <c r="S11" s="5">
        <f t="shared" si="2"/>
        <v>1.6552628225677535</v>
      </c>
      <c r="T11" s="9"/>
    </row>
    <row r="12" spans="1:20">
      <c r="A12" s="51">
        <v>56</v>
      </c>
      <c r="B12" s="4">
        <f t="shared" si="1"/>
        <v>0.9282384358835909</v>
      </c>
      <c r="C12" s="4">
        <f t="shared" si="1"/>
        <v>0.99948018190123267</v>
      </c>
      <c r="D12" s="4">
        <f t="shared" si="0"/>
        <v>0.967142461277954</v>
      </c>
      <c r="H12" s="51">
        <v>56</v>
      </c>
      <c r="I12" s="55">
        <v>0.47865799337010367</v>
      </c>
      <c r="J12" s="55">
        <v>0.52134200662989627</v>
      </c>
      <c r="K12" s="53">
        <v>1.6420308038232145E-2</v>
      </c>
      <c r="M12" s="11">
        <v>3.5999999999999997E-2</v>
      </c>
      <c r="N12" s="4">
        <f t="shared" si="3"/>
        <v>1.2186005309350467</v>
      </c>
      <c r="Q12" s="5">
        <v>1.655187726494536</v>
      </c>
      <c r="R12" s="5">
        <v>1.7822223967516397</v>
      </c>
      <c r="S12" s="5">
        <f t="shared" si="2"/>
        <v>1.7214162363979417</v>
      </c>
      <c r="T12" s="9"/>
    </row>
    <row r="13" spans="1:20">
      <c r="A13" s="51">
        <v>57</v>
      </c>
      <c r="B13" s="4">
        <f t="shared" si="1"/>
        <v>0.97809995058839982</v>
      </c>
      <c r="C13" s="4">
        <f t="shared" si="1"/>
        <v>1.0284341039904461</v>
      </c>
      <c r="D13" s="4">
        <f t="shared" si="0"/>
        <v>1.0019595898839606</v>
      </c>
      <c r="H13" s="51">
        <v>57</v>
      </c>
      <c r="I13" s="55">
        <v>0.47742290610344268</v>
      </c>
      <c r="J13" s="55">
        <v>0.52257709389655727</v>
      </c>
      <c r="K13" s="53">
        <v>1.5728263417570925E-2</v>
      </c>
      <c r="M13" s="11">
        <v>3.5999999999999997E-2</v>
      </c>
      <c r="N13" s="4">
        <f t="shared" si="3"/>
        <v>1.2624701500487086</v>
      </c>
      <c r="Q13" s="5">
        <v>1.7440982520377561</v>
      </c>
      <c r="R13" s="5">
        <v>1.8338515629478511</v>
      </c>
      <c r="S13" s="5">
        <f t="shared" si="2"/>
        <v>1.7910012764207477</v>
      </c>
      <c r="T13" s="9"/>
    </row>
    <row r="14" spans="1:20">
      <c r="A14" s="51">
        <v>58</v>
      </c>
      <c r="B14" s="4">
        <f t="shared" si="1"/>
        <v>1.029210983484671</v>
      </c>
      <c r="C14" s="4">
        <f t="shared" si="1"/>
        <v>1.0599526863312789</v>
      </c>
      <c r="D14" s="4">
        <f t="shared" si="0"/>
        <v>1.0380301351197831</v>
      </c>
      <c r="H14" s="51">
        <v>58</v>
      </c>
      <c r="I14" s="55">
        <v>0.47656942329500035</v>
      </c>
      <c r="J14" s="55">
        <v>0.52343057670499959</v>
      </c>
      <c r="K14" s="53">
        <v>1.5276426283863279E-2</v>
      </c>
      <c r="M14" s="11">
        <v>3.5999999999999997E-2</v>
      </c>
      <c r="N14" s="4">
        <f t="shared" si="3"/>
        <v>1.3079190754504622</v>
      </c>
      <c r="Q14" s="5">
        <v>1.8352368550819591</v>
      </c>
      <c r="R14" s="5">
        <v>1.8900539013022137</v>
      </c>
      <c r="S14" s="5">
        <f t="shared" si="2"/>
        <v>1.8639297731982913</v>
      </c>
      <c r="T14" s="9"/>
    </row>
    <row r="15" spans="1:20">
      <c r="A15" s="51">
        <v>59</v>
      </c>
      <c r="B15" s="4">
        <f t="shared" si="1"/>
        <v>1.080959238523957</v>
      </c>
      <c r="C15" s="4">
        <f t="shared" si="1"/>
        <v>1.0948560130017522</v>
      </c>
      <c r="D15" s="4">
        <f t="shared" si="0"/>
        <v>1.0753992199840954</v>
      </c>
      <c r="H15" s="51">
        <v>59</v>
      </c>
      <c r="I15" s="55">
        <v>0.47509949715550992</v>
      </c>
      <c r="J15" s="55">
        <v>0.52490050284448997</v>
      </c>
      <c r="K15" s="53">
        <v>1.4795622945359323E-2</v>
      </c>
      <c r="M15" s="11">
        <v>3.5999999999999997E-2</v>
      </c>
      <c r="N15" s="4">
        <f t="shared" si="3"/>
        <v>1.3550041621666788</v>
      </c>
      <c r="Q15" s="5">
        <v>1.9275117203508185</v>
      </c>
      <c r="R15" s="5">
        <v>1.9522917441726224</v>
      </c>
      <c r="S15" s="5">
        <f t="shared" si="2"/>
        <v>1.9405187673153814</v>
      </c>
      <c r="T15" s="9"/>
    </row>
    <row r="16" spans="1:20">
      <c r="A16" s="51">
        <v>60</v>
      </c>
      <c r="B16" s="4">
        <f t="shared" si="1"/>
        <v>1.1343023166630672</v>
      </c>
      <c r="C16" s="4">
        <f t="shared" si="1"/>
        <v>1.133859363921887</v>
      </c>
      <c r="D16" s="4">
        <f t="shared" si="0"/>
        <v>1.114113591903523</v>
      </c>
      <c r="H16" s="51">
        <v>60</v>
      </c>
      <c r="I16" s="55">
        <v>0.47464522813571763</v>
      </c>
      <c r="J16" s="55">
        <v>0.52535477186428237</v>
      </c>
      <c r="K16" s="53">
        <v>1.3853792749739502E-2</v>
      </c>
      <c r="M16" s="11">
        <v>4.2000000000000003E-2</v>
      </c>
      <c r="N16" s="4">
        <f t="shared" si="3"/>
        <v>1.4037843120046793</v>
      </c>
      <c r="Q16" s="5">
        <v>2.0226303933297589</v>
      </c>
      <c r="R16" s="5">
        <v>2.021840542454945</v>
      </c>
      <c r="S16" s="5">
        <f t="shared" si="2"/>
        <v>2.0222154414036142</v>
      </c>
      <c r="T16" s="9"/>
    </row>
    <row r="17" spans="1:20">
      <c r="A17" s="51">
        <v>61</v>
      </c>
      <c r="B17" s="4">
        <f t="shared" si="1"/>
        <v>1.190758604388346</v>
      </c>
      <c r="C17" s="4">
        <f t="shared" si="1"/>
        <v>1.1772434238457945</v>
      </c>
      <c r="D17" s="4">
        <f t="shared" si="0"/>
        <v>1.160906362763471</v>
      </c>
      <c r="H17" s="51">
        <v>61</v>
      </c>
      <c r="I17" s="55">
        <v>0.47234334705037978</v>
      </c>
      <c r="J17" s="55">
        <v>0.52765665294962016</v>
      </c>
      <c r="K17" s="53">
        <v>1.3513061489617308E-2</v>
      </c>
      <c r="M17" s="11">
        <v>4.2000000000000003E-2</v>
      </c>
      <c r="N17" s="4">
        <f t="shared" si="3"/>
        <v>1.462743253108876</v>
      </c>
      <c r="Q17" s="5">
        <v>2.1233003838342723</v>
      </c>
      <c r="R17" s="5">
        <v>2.0992007989748123</v>
      </c>
      <c r="S17" s="5">
        <f t="shared" si="2"/>
        <v>2.1105840775498543</v>
      </c>
      <c r="T17" s="9"/>
    </row>
    <row r="18" spans="1:20">
      <c r="A18" s="51">
        <v>62</v>
      </c>
      <c r="B18" s="4">
        <f t="shared" si="1"/>
        <v>1.2511042740915184</v>
      </c>
      <c r="C18" s="4">
        <f t="shared" si="1"/>
        <v>1.2247196717450732</v>
      </c>
      <c r="D18" s="4">
        <f t="shared" si="0"/>
        <v>1.2096644299995369</v>
      </c>
      <c r="H18" s="51">
        <v>62</v>
      </c>
      <c r="I18" s="55">
        <v>0.47268088393465307</v>
      </c>
      <c r="J18" s="55">
        <v>0.52731911606534698</v>
      </c>
      <c r="K18" s="53">
        <v>1.323301555177769E-2</v>
      </c>
      <c r="M18" s="11">
        <v>4.2000000000000003E-2</v>
      </c>
      <c r="N18" s="4">
        <f t="shared" si="3"/>
        <v>1.5241784697394489</v>
      </c>
      <c r="Q18" s="5">
        <v>2.2309057231291325</v>
      </c>
      <c r="R18" s="5">
        <v>2.1838580376594998</v>
      </c>
      <c r="S18" s="5">
        <f t="shared" si="2"/>
        <v>2.2060965792143654</v>
      </c>
      <c r="T18" s="9"/>
    </row>
    <row r="19" spans="1:20">
      <c r="A19" s="51">
        <v>63</v>
      </c>
      <c r="B19" s="4">
        <f t="shared" si="1"/>
        <v>1.3159229296570174</v>
      </c>
      <c r="C19" s="4">
        <f t="shared" si="1"/>
        <v>1.2750850393050919</v>
      </c>
      <c r="D19" s="4">
        <f t="shared" si="0"/>
        <v>1.2604703360595173</v>
      </c>
      <c r="H19" s="51">
        <v>63</v>
      </c>
      <c r="I19" s="55">
        <v>0.47790401394059673</v>
      </c>
      <c r="J19" s="55">
        <v>0.52209598605940333</v>
      </c>
      <c r="K19" s="53">
        <v>1.3485665586596611E-2</v>
      </c>
      <c r="M19" s="11">
        <v>4.2000000000000003E-2</v>
      </c>
      <c r="N19" s="4">
        <f t="shared" si="3"/>
        <v>1.5881939654685058</v>
      </c>
      <c r="Q19" s="5">
        <v>2.3464870640782003</v>
      </c>
      <c r="R19" s="5">
        <v>2.2736670080738466</v>
      </c>
      <c r="S19" s="5">
        <f t="shared" si="2"/>
        <v>2.3084680051337063</v>
      </c>
      <c r="T19" s="9"/>
    </row>
    <row r="20" spans="1:20">
      <c r="A20" s="51">
        <v>64</v>
      </c>
      <c r="B20" s="4">
        <f t="shared" si="1"/>
        <v>1.3852349627248597</v>
      </c>
      <c r="C20" s="4">
        <f t="shared" si="1"/>
        <v>1.3273909217976263</v>
      </c>
      <c r="D20" s="4">
        <f t="shared" si="0"/>
        <v>1.3134100901740171</v>
      </c>
      <c r="H20" s="51">
        <v>64</v>
      </c>
      <c r="I20" s="55">
        <v>0.48084653450735276</v>
      </c>
      <c r="J20" s="55">
        <v>0.51915346549264718</v>
      </c>
      <c r="K20" s="53">
        <v>1.2030867976604799E-2</v>
      </c>
      <c r="M20" s="11">
        <v>4.2000000000000003E-2</v>
      </c>
      <c r="N20" s="4">
        <f t="shared" si="3"/>
        <v>1.6548981120181832</v>
      </c>
      <c r="Q20" s="5">
        <v>2.4700807680203019</v>
      </c>
      <c r="R20" s="5">
        <v>2.3669362063512231</v>
      </c>
      <c r="S20" s="5">
        <f t="shared" si="2"/>
        <v>2.4165329113830794</v>
      </c>
      <c r="T20" s="9"/>
    </row>
    <row r="21" spans="1:20">
      <c r="A21" s="51"/>
      <c r="H21" s="51"/>
      <c r="I21" s="51"/>
      <c r="J21" s="51"/>
      <c r="K21" s="53"/>
    </row>
    <row r="22" spans="1:20">
      <c r="A22" s="51"/>
      <c r="H22" s="51"/>
      <c r="I22" s="51"/>
      <c r="J22" s="51"/>
      <c r="K22" s="53">
        <f>SUM(K6:K20)</f>
        <v>0.23580226015522673</v>
      </c>
      <c r="N22" s="4">
        <f>SUMPRODUCT(N6:N20,$K$6:$K$20)/$K$22</f>
        <v>1.2600010647085262</v>
      </c>
      <c r="S22" s="4">
        <f>SUMPRODUCT(S6:S20,$K$6:$K$20)/$K$22</f>
        <v>1.7831493100358009</v>
      </c>
    </row>
    <row r="23" spans="1:20">
      <c r="A23" s="51" t="s">
        <v>5</v>
      </c>
      <c r="B23" s="51" t="s">
        <v>6</v>
      </c>
      <c r="C23" s="51" t="s">
        <v>7</v>
      </c>
      <c r="D23" s="51" t="s">
        <v>115</v>
      </c>
      <c r="H23" s="51"/>
      <c r="I23" s="51"/>
      <c r="J23" s="51"/>
    </row>
    <row r="24" spans="1:20">
      <c r="A24" s="51">
        <v>65</v>
      </c>
      <c r="B24" s="5">
        <v>0.90228905002356863</v>
      </c>
      <c r="C24" s="5">
        <v>0.82174317557973531</v>
      </c>
      <c r="D24" s="4">
        <f>N24/$N$59</f>
        <v>0.77688020378065015</v>
      </c>
      <c r="H24" s="51">
        <v>65</v>
      </c>
      <c r="I24" s="51"/>
      <c r="J24" s="51"/>
      <c r="K24" s="11">
        <v>5.7082386043321498E-2</v>
      </c>
      <c r="L24" s="8"/>
      <c r="M24" s="11">
        <v>0.03</v>
      </c>
      <c r="N24" s="4">
        <v>1</v>
      </c>
    </row>
    <row r="25" spans="1:20">
      <c r="A25" s="51">
        <v>66</v>
      </c>
      <c r="B25" s="5">
        <v>0.91744297090827143</v>
      </c>
      <c r="C25" s="5">
        <v>0.84194811795663471</v>
      </c>
      <c r="D25" s="4">
        <f t="shared" ref="D25:D57" si="4">N25/$N$59</f>
        <v>0.80018660989406964</v>
      </c>
      <c r="H25" s="51">
        <v>66</v>
      </c>
      <c r="I25" s="51"/>
      <c r="J25" s="51"/>
      <c r="K25" s="11">
        <v>6.0245502219263142E-2</v>
      </c>
      <c r="L25" s="8"/>
      <c r="M25" s="11">
        <v>0.03</v>
      </c>
      <c r="N25" s="4">
        <f t="shared" ref="N25:N57" si="5">N24*(1+M24)</f>
        <v>1.03</v>
      </c>
    </row>
    <row r="26" spans="1:20">
      <c r="A26" s="51">
        <v>67</v>
      </c>
      <c r="B26" s="5">
        <v>0.93308616965947999</v>
      </c>
      <c r="C26" s="5">
        <v>0.86178224621636623</v>
      </c>
      <c r="D26" s="4">
        <f t="shared" si="4"/>
        <v>0.82419220819089167</v>
      </c>
      <c r="H26" s="51">
        <v>67</v>
      </c>
      <c r="I26" s="51"/>
      <c r="J26" s="51"/>
      <c r="K26" s="11">
        <v>5.947660045255667E-2</v>
      </c>
      <c r="L26" s="8"/>
      <c r="M26" s="11">
        <v>0.03</v>
      </c>
      <c r="N26" s="4">
        <f t="shared" si="5"/>
        <v>1.0609</v>
      </c>
    </row>
    <row r="27" spans="1:20">
      <c r="A27" s="51">
        <v>68</v>
      </c>
      <c r="B27" s="5">
        <v>0.94918515007564097</v>
      </c>
      <c r="C27" s="5">
        <v>0.88123533074545324</v>
      </c>
      <c r="D27" s="4">
        <f t="shared" si="4"/>
        <v>0.84891797443661843</v>
      </c>
      <c r="H27" s="51">
        <v>68</v>
      </c>
      <c r="I27" s="51"/>
      <c r="J27" s="51"/>
      <c r="K27" s="11">
        <v>5.3543723889544891E-2</v>
      </c>
      <c r="L27" s="8"/>
      <c r="M27" s="11">
        <v>0.03</v>
      </c>
      <c r="N27" s="4">
        <f t="shared" si="5"/>
        <v>1.092727</v>
      </c>
    </row>
    <row r="28" spans="1:20">
      <c r="A28" s="51">
        <v>69</v>
      </c>
      <c r="B28" s="5">
        <v>0.96582174750982164</v>
      </c>
      <c r="C28" s="5">
        <v>0.90017334133860705</v>
      </c>
      <c r="D28" s="4">
        <f t="shared" si="4"/>
        <v>0.87438551366971706</v>
      </c>
      <c r="H28" s="51">
        <v>69</v>
      </c>
      <c r="I28" s="51"/>
      <c r="J28" s="51"/>
      <c r="K28" s="11">
        <v>5.116698452046213E-2</v>
      </c>
      <c r="L28" s="8"/>
      <c r="M28" s="11">
        <v>0.03</v>
      </c>
      <c r="N28" s="4">
        <f t="shared" si="5"/>
        <v>1.1255088100000001</v>
      </c>
    </row>
    <row r="29" spans="1:20">
      <c r="A29" s="51">
        <v>70</v>
      </c>
      <c r="B29" s="5">
        <v>0.98292548934784052</v>
      </c>
      <c r="C29" s="5">
        <v>0.91838660085795487</v>
      </c>
      <c r="D29" s="4">
        <f t="shared" si="4"/>
        <v>0.90061707907980859</v>
      </c>
      <c r="H29" s="51">
        <v>70</v>
      </c>
      <c r="I29" s="51"/>
      <c r="J29" s="51"/>
      <c r="K29" s="11">
        <v>4.9153337652324103E-2</v>
      </c>
      <c r="L29" s="8"/>
      <c r="M29" s="11">
        <v>2.5000000000000001E-2</v>
      </c>
      <c r="N29" s="4">
        <f t="shared" si="5"/>
        <v>1.1592740743000001</v>
      </c>
    </row>
    <row r="30" spans="1:20">
      <c r="A30" s="51">
        <v>71</v>
      </c>
      <c r="B30" s="5">
        <v>0.99986525264245874</v>
      </c>
      <c r="C30" s="5">
        <v>0.93574377510217843</v>
      </c>
      <c r="D30" s="4">
        <f t="shared" si="4"/>
        <v>0.92313250605680364</v>
      </c>
      <c r="H30" s="51">
        <v>71</v>
      </c>
      <c r="I30" s="51"/>
      <c r="J30" s="51"/>
      <c r="K30" s="11">
        <v>4.9544015274122451E-2</v>
      </c>
      <c r="L30" s="8"/>
      <c r="M30" s="11">
        <v>2.5000000000000001E-2</v>
      </c>
      <c r="N30" s="4">
        <f t="shared" si="5"/>
        <v>1.1882559261574999</v>
      </c>
    </row>
    <row r="31" spans="1:20">
      <c r="A31" s="51">
        <v>72</v>
      </c>
      <c r="B31" s="5">
        <v>1.0158836022105673</v>
      </c>
      <c r="C31" s="5">
        <v>0.95214788356066293</v>
      </c>
      <c r="D31" s="4">
        <f t="shared" si="4"/>
        <v>0.94621081870822366</v>
      </c>
      <c r="H31" s="51">
        <v>72</v>
      </c>
      <c r="I31" s="51"/>
      <c r="J31" s="51"/>
      <c r="K31" s="11">
        <v>4.6677573055710964E-2</v>
      </c>
      <c r="L31" s="8"/>
      <c r="M31" s="11">
        <v>2.5000000000000001E-2</v>
      </c>
      <c r="N31" s="4">
        <f t="shared" si="5"/>
        <v>1.2179623243114372</v>
      </c>
    </row>
    <row r="32" spans="1:20">
      <c r="A32" s="51">
        <v>73</v>
      </c>
      <c r="B32" s="5">
        <v>1.0304828880700863</v>
      </c>
      <c r="C32" s="5">
        <v>0.9675065276924637</v>
      </c>
      <c r="D32" s="4">
        <f t="shared" si="4"/>
        <v>0.9698660891759292</v>
      </c>
      <c r="H32" s="51">
        <v>73</v>
      </c>
      <c r="I32" s="51"/>
      <c r="J32" s="51"/>
      <c r="K32" s="11">
        <v>4.4641630446688806E-2</v>
      </c>
      <c r="L32" s="8"/>
      <c r="M32" s="11">
        <v>2.5000000000000001E-2</v>
      </c>
      <c r="N32" s="4">
        <f t="shared" si="5"/>
        <v>1.2484113824192231</v>
      </c>
    </row>
    <row r="33" spans="1:14">
      <c r="A33" s="51">
        <v>74</v>
      </c>
      <c r="B33" s="5">
        <v>1.0436738712836033</v>
      </c>
      <c r="C33" s="5">
        <v>0.98167799947702183</v>
      </c>
      <c r="D33" s="4">
        <f t="shared" si="4"/>
        <v>0.99411274140532735</v>
      </c>
      <c r="H33" s="51">
        <v>74</v>
      </c>
      <c r="I33" s="51"/>
      <c r="J33" s="51"/>
      <c r="K33" s="11">
        <v>4.2819472524282275E-2</v>
      </c>
      <c r="L33" s="8"/>
      <c r="M33" s="11">
        <v>2.5000000000000001E-2</v>
      </c>
      <c r="N33" s="4">
        <f t="shared" si="5"/>
        <v>1.2796216669797036</v>
      </c>
    </row>
    <row r="34" spans="1:14">
      <c r="A34" s="51">
        <v>75</v>
      </c>
      <c r="B34" s="5">
        <v>1.0556912351275378</v>
      </c>
      <c r="C34" s="5">
        <v>0.99464578255833391</v>
      </c>
      <c r="D34" s="4">
        <f t="shared" si="4"/>
        <v>1.0189655599404606</v>
      </c>
      <c r="H34" s="51">
        <v>75</v>
      </c>
      <c r="I34" s="51"/>
      <c r="J34" s="51"/>
      <c r="K34" s="11">
        <v>4.0507143073309201E-2</v>
      </c>
      <c r="L34" s="8"/>
      <c r="M34" s="11">
        <v>0.02</v>
      </c>
      <c r="N34" s="4">
        <f t="shared" si="5"/>
        <v>1.3116122086541961</v>
      </c>
    </row>
    <row r="35" spans="1:14">
      <c r="A35" s="51">
        <v>76</v>
      </c>
      <c r="B35" s="5">
        <v>1.0669970819855485</v>
      </c>
      <c r="C35" s="5">
        <v>1.0066090430723922</v>
      </c>
      <c r="D35" s="4">
        <f t="shared" si="4"/>
        <v>1.0393448711392697</v>
      </c>
      <c r="H35" s="51">
        <v>76</v>
      </c>
      <c r="I35" s="51"/>
      <c r="J35" s="51"/>
      <c r="K35" s="11">
        <v>3.7680270773403766E-2</v>
      </c>
      <c r="L35" s="8"/>
      <c r="M35" s="11">
        <v>0.02</v>
      </c>
      <c r="N35" s="4">
        <f t="shared" si="5"/>
        <v>1.3378444528272802</v>
      </c>
    </row>
    <row r="36" spans="1:14">
      <c r="A36" s="51">
        <v>77</v>
      </c>
      <c r="B36" s="5">
        <v>1.0780381220583508</v>
      </c>
      <c r="C36" s="5">
        <v>1.0180114460733494</v>
      </c>
      <c r="D36" s="4">
        <f t="shared" si="4"/>
        <v>1.0601317685620553</v>
      </c>
      <c r="H36" s="51">
        <v>77</v>
      </c>
      <c r="I36" s="51"/>
      <c r="J36" s="51"/>
      <c r="K36" s="11">
        <v>3.7304992612276128E-2</v>
      </c>
      <c r="L36" s="8"/>
      <c r="M36" s="11">
        <v>0.02</v>
      </c>
      <c r="N36" s="4">
        <f t="shared" si="5"/>
        <v>1.3646013418838259</v>
      </c>
    </row>
    <row r="37" spans="1:14">
      <c r="A37" s="51">
        <v>78</v>
      </c>
      <c r="B37" s="5">
        <v>1.0889279779768086</v>
      </c>
      <c r="C37" s="5">
        <v>1.0292308786694524</v>
      </c>
      <c r="D37" s="4">
        <f t="shared" si="4"/>
        <v>1.0813344039332964</v>
      </c>
      <c r="H37" s="51">
        <v>78</v>
      </c>
      <c r="I37" s="51"/>
      <c r="J37" s="51"/>
      <c r="K37" s="11">
        <v>3.6143940231881062E-2</v>
      </c>
      <c r="L37" s="8"/>
      <c r="M37" s="11">
        <v>0.02</v>
      </c>
      <c r="N37" s="4">
        <f t="shared" si="5"/>
        <v>1.3918933687215025</v>
      </c>
    </row>
    <row r="38" spans="1:14">
      <c r="A38" s="51">
        <v>79</v>
      </c>
      <c r="B38" s="5">
        <v>1.0992537500109143</v>
      </c>
      <c r="C38" s="5">
        <v>1.0404336920329365</v>
      </c>
      <c r="D38" s="4">
        <f t="shared" si="4"/>
        <v>1.1029610920119624</v>
      </c>
      <c r="H38" s="51">
        <v>79</v>
      </c>
      <c r="I38" s="51"/>
      <c r="J38" s="51"/>
      <c r="K38" s="11">
        <v>3.6018668967033637E-2</v>
      </c>
      <c r="L38" s="8"/>
      <c r="M38" s="11">
        <v>0.02</v>
      </c>
      <c r="N38" s="4">
        <f t="shared" si="5"/>
        <v>1.4197312360959327</v>
      </c>
    </row>
    <row r="39" spans="1:14">
      <c r="A39" s="51">
        <v>80</v>
      </c>
      <c r="B39" s="5">
        <v>1.1082676194304797</v>
      </c>
      <c r="C39" s="5">
        <v>1.0513884103723443</v>
      </c>
      <c r="D39" s="4">
        <f t="shared" si="4"/>
        <v>1.1250203138522017</v>
      </c>
      <c r="H39" s="51">
        <v>80</v>
      </c>
      <c r="I39" s="51"/>
      <c r="J39" s="51"/>
      <c r="K39" s="11">
        <v>3.3335480330603656E-2</v>
      </c>
      <c r="L39" s="8"/>
      <c r="M39" s="11">
        <v>0.01</v>
      </c>
      <c r="N39" s="4">
        <f t="shared" si="5"/>
        <v>1.4481258608178513</v>
      </c>
    </row>
    <row r="40" spans="1:14">
      <c r="A40" s="51">
        <v>81</v>
      </c>
      <c r="B40" s="5">
        <v>1.11518830600202</v>
      </c>
      <c r="C40" s="5">
        <v>1.0615904049412594</v>
      </c>
      <c r="D40" s="4">
        <f t="shared" si="4"/>
        <v>1.1362705169907239</v>
      </c>
      <c r="H40" s="51">
        <v>81</v>
      </c>
      <c r="I40" s="51"/>
      <c r="J40" s="51"/>
      <c r="K40" s="11">
        <v>3.2158693718653729E-2</v>
      </c>
      <c r="L40" s="8"/>
      <c r="M40" s="11">
        <v>0.01</v>
      </c>
      <c r="N40" s="4">
        <f t="shared" si="5"/>
        <v>1.4626071194260299</v>
      </c>
    </row>
    <row r="41" spans="1:14">
      <c r="A41" s="51">
        <v>82</v>
      </c>
      <c r="B41" s="5">
        <v>1.1193614928467652</v>
      </c>
      <c r="C41" s="5">
        <v>1.0706659756509387</v>
      </c>
      <c r="D41" s="4">
        <f t="shared" si="4"/>
        <v>1.1476332221606311</v>
      </c>
      <c r="H41" s="51">
        <v>82</v>
      </c>
      <c r="I41" s="51"/>
      <c r="J41" s="51"/>
      <c r="K41" s="11">
        <v>3.1100014274630501E-2</v>
      </c>
      <c r="L41" s="8"/>
      <c r="M41" s="11">
        <v>0.01</v>
      </c>
      <c r="N41" s="4">
        <f t="shared" si="5"/>
        <v>1.4772331906202902</v>
      </c>
    </row>
    <row r="42" spans="1:14">
      <c r="A42" s="51">
        <v>83</v>
      </c>
      <c r="B42" s="5">
        <v>1.1206409738969048</v>
      </c>
      <c r="C42" s="5">
        <v>1.0786048076782691</v>
      </c>
      <c r="D42" s="4">
        <f t="shared" si="4"/>
        <v>1.1591095543822374</v>
      </c>
      <c r="H42" s="51">
        <v>83</v>
      </c>
      <c r="I42" s="51"/>
      <c r="J42" s="51"/>
      <c r="K42" s="11">
        <v>2.8329450437438418E-2</v>
      </c>
      <c r="L42" s="8"/>
      <c r="M42" s="11">
        <v>0.01</v>
      </c>
      <c r="N42" s="4">
        <f t="shared" si="5"/>
        <v>1.4920055225264932</v>
      </c>
    </row>
    <row r="43" spans="1:14">
      <c r="A43" s="51">
        <v>84</v>
      </c>
      <c r="B43" s="5">
        <v>1.1193974627212662</v>
      </c>
      <c r="C43" s="5">
        <v>1.0853021700095749</v>
      </c>
      <c r="D43" s="4">
        <f t="shared" si="4"/>
        <v>1.1707006499260597</v>
      </c>
      <c r="H43" s="51">
        <v>84</v>
      </c>
      <c r="I43" s="51"/>
      <c r="J43" s="51"/>
      <c r="K43" s="11">
        <v>2.6185510741190771E-2</v>
      </c>
      <c r="L43" s="8"/>
      <c r="M43" s="11">
        <v>0.01</v>
      </c>
      <c r="N43" s="4">
        <f t="shared" si="5"/>
        <v>1.5069255777517581</v>
      </c>
    </row>
    <row r="44" spans="1:14">
      <c r="A44" s="51">
        <v>85</v>
      </c>
      <c r="B44" s="5">
        <v>1.1163468319164813</v>
      </c>
      <c r="C44" s="5">
        <v>1.0905912386181009</v>
      </c>
      <c r="D44" s="4">
        <f t="shared" si="4"/>
        <v>1.1824076564253203</v>
      </c>
      <c r="H44" s="51">
        <v>85</v>
      </c>
      <c r="I44" s="51"/>
      <c r="J44" s="51"/>
      <c r="K44" s="11">
        <v>2.4456218262046327E-2</v>
      </c>
      <c r="L44" s="8"/>
      <c r="M44" s="11">
        <v>5.0000000000000001E-3</v>
      </c>
      <c r="N44" s="4">
        <f t="shared" si="5"/>
        <v>1.5219948335292757</v>
      </c>
    </row>
    <row r="45" spans="1:14">
      <c r="A45" s="51">
        <v>86</v>
      </c>
      <c r="B45" s="5">
        <v>1.1122245249883453</v>
      </c>
      <c r="C45" s="5">
        <v>1.0945063985742292</v>
      </c>
      <c r="D45" s="4">
        <f t="shared" si="4"/>
        <v>1.1883196947074468</v>
      </c>
      <c r="H45" s="51">
        <v>86</v>
      </c>
      <c r="I45" s="51"/>
      <c r="J45" s="51"/>
      <c r="K45" s="11">
        <v>2.1678088602872549E-2</v>
      </c>
      <c r="L45" s="8"/>
      <c r="M45" s="11">
        <v>5.0000000000000001E-3</v>
      </c>
      <c r="N45" s="4">
        <f t="shared" si="5"/>
        <v>1.529604807696922</v>
      </c>
    </row>
    <row r="46" spans="1:14">
      <c r="A46" s="51">
        <v>87</v>
      </c>
      <c r="B46" s="5">
        <v>1.1076909670770727</v>
      </c>
      <c r="C46" s="5">
        <v>1.0973863214719686</v>
      </c>
      <c r="D46" s="4">
        <f t="shared" si="4"/>
        <v>1.194261293180984</v>
      </c>
      <c r="H46" s="51">
        <v>87</v>
      </c>
      <c r="I46" s="51"/>
      <c r="J46" s="51"/>
      <c r="K46" s="11">
        <v>1.9244505137661804E-2</v>
      </c>
      <c r="L46" s="8"/>
      <c r="M46" s="11">
        <v>5.0000000000000001E-3</v>
      </c>
      <c r="N46" s="4">
        <f t="shared" si="5"/>
        <v>1.5372528317354064</v>
      </c>
    </row>
    <row r="47" spans="1:14">
      <c r="A47" s="51">
        <v>88</v>
      </c>
      <c r="B47" s="5">
        <v>1.1032515149928679</v>
      </c>
      <c r="C47" s="5">
        <v>1.0996018761437036</v>
      </c>
      <c r="D47" s="4">
        <f t="shared" si="4"/>
        <v>1.2002325996468888</v>
      </c>
      <c r="H47" s="51">
        <v>88</v>
      </c>
      <c r="I47" s="51"/>
      <c r="J47" s="51"/>
      <c r="K47" s="11">
        <v>1.7316425707511483E-2</v>
      </c>
      <c r="L47" s="8"/>
      <c r="M47" s="11">
        <v>5.0000000000000001E-3</v>
      </c>
      <c r="N47" s="4">
        <f t="shared" si="5"/>
        <v>1.5449390958940832</v>
      </c>
    </row>
    <row r="48" spans="1:14">
      <c r="A48" s="51">
        <v>89</v>
      </c>
      <c r="B48" s="5">
        <v>1.0992023779330746</v>
      </c>
      <c r="C48" s="5">
        <v>1.1011393625364461</v>
      </c>
      <c r="D48" s="4">
        <f t="shared" si="4"/>
        <v>1.2062337626451229</v>
      </c>
      <c r="H48" s="51">
        <v>89</v>
      </c>
      <c r="I48" s="51"/>
      <c r="J48" s="51"/>
      <c r="K48" s="11">
        <v>1.434714187349035E-2</v>
      </c>
      <c r="L48" s="8"/>
      <c r="M48" s="11">
        <v>5.0000000000000001E-3</v>
      </c>
      <c r="N48" s="4">
        <f t="shared" si="5"/>
        <v>1.5526637913735535</v>
      </c>
    </row>
    <row r="49" spans="1:14">
      <c r="A49" s="51">
        <v>90</v>
      </c>
      <c r="B49" s="5">
        <v>1.0956671585373745</v>
      </c>
      <c r="C49" s="5">
        <v>1.1015110340274987</v>
      </c>
      <c r="D49" s="4">
        <f t="shared" si="4"/>
        <v>1.2122649314583485</v>
      </c>
      <c r="H49" s="51">
        <v>90</v>
      </c>
      <c r="I49" s="51"/>
      <c r="J49" s="51"/>
      <c r="K49" s="11">
        <v>1.1095713138310993E-2</v>
      </c>
      <c r="L49" s="8"/>
      <c r="M49" s="11">
        <v>0</v>
      </c>
      <c r="N49" s="4">
        <f t="shared" si="5"/>
        <v>1.560427110330421</v>
      </c>
    </row>
    <row r="50" spans="1:14">
      <c r="A50" s="51">
        <v>91</v>
      </c>
      <c r="B50" s="5">
        <v>1.0925804465422815</v>
      </c>
      <c r="C50" s="5">
        <v>1.0999645475656012</v>
      </c>
      <c r="D50" s="4">
        <f t="shared" si="4"/>
        <v>1.2122649314583485</v>
      </c>
      <c r="H50" s="51">
        <v>91</v>
      </c>
      <c r="I50" s="51"/>
      <c r="J50" s="51"/>
      <c r="K50" s="11">
        <v>9.6277428113308965E-3</v>
      </c>
      <c r="L50" s="8"/>
      <c r="M50" s="11">
        <v>0</v>
      </c>
      <c r="N50" s="4">
        <f t="shared" si="5"/>
        <v>1.560427110330421</v>
      </c>
    </row>
    <row r="51" spans="1:14">
      <c r="A51" s="51">
        <v>92</v>
      </c>
      <c r="B51" s="5">
        <v>1.0897660203283703</v>
      </c>
      <c r="C51" s="5">
        <v>1.095612303110618</v>
      </c>
      <c r="D51" s="4">
        <f t="shared" si="4"/>
        <v>1.2122649314583485</v>
      </c>
      <c r="H51" s="51">
        <v>92</v>
      </c>
      <c r="I51" s="51"/>
      <c r="J51" s="51"/>
      <c r="K51" s="11">
        <v>7.406738857552846E-3</v>
      </c>
      <c r="L51" s="8"/>
      <c r="M51" s="11">
        <v>0</v>
      </c>
      <c r="N51" s="4">
        <f t="shared" si="5"/>
        <v>1.560427110330421</v>
      </c>
    </row>
    <row r="52" spans="1:14">
      <c r="A52" s="51">
        <v>93</v>
      </c>
      <c r="B52" s="5">
        <v>1.0869774564752914</v>
      </c>
      <c r="C52" s="5">
        <v>1.0875623789554736</v>
      </c>
      <c r="D52" s="4">
        <f t="shared" si="4"/>
        <v>1.2122649314583485</v>
      </c>
      <c r="H52" s="51">
        <v>93</v>
      </c>
      <c r="I52" s="51"/>
      <c r="J52" s="51"/>
      <c r="K52" s="11">
        <v>5.7783463228899996E-3</v>
      </c>
      <c r="L52" s="8"/>
      <c r="M52" s="11">
        <v>0</v>
      </c>
      <c r="N52" s="4">
        <f t="shared" si="5"/>
        <v>1.560427110330421</v>
      </c>
    </row>
    <row r="53" spans="1:14">
      <c r="A53" s="51">
        <v>94</v>
      </c>
      <c r="B53" s="5">
        <v>1.0839604213872296</v>
      </c>
      <c r="C53" s="5">
        <v>1.0750142313828563</v>
      </c>
      <c r="D53" s="4">
        <f t="shared" si="4"/>
        <v>1.2122649314583485</v>
      </c>
      <c r="H53" s="51">
        <v>94</v>
      </c>
      <c r="I53" s="51"/>
      <c r="J53" s="51"/>
      <c r="K53" s="11">
        <v>4.4639019233792473E-3</v>
      </c>
      <c r="L53" s="8"/>
      <c r="M53" s="11">
        <v>0</v>
      </c>
      <c r="N53" s="4">
        <f t="shared" si="5"/>
        <v>1.560427110330421</v>
      </c>
    </row>
    <row r="54" spans="1:14">
      <c r="A54" s="51">
        <v>95</v>
      </c>
      <c r="B54" s="5">
        <v>1.0804936278700608</v>
      </c>
      <c r="C54" s="5">
        <v>1.0573036216775489</v>
      </c>
      <c r="D54" s="4">
        <f t="shared" si="4"/>
        <v>1.2122649314583485</v>
      </c>
      <c r="H54" s="51">
        <v>95</v>
      </c>
      <c r="I54" s="51"/>
      <c r="J54" s="51"/>
      <c r="K54" s="11">
        <v>3.3285599468865904E-3</v>
      </c>
      <c r="L54" s="8"/>
      <c r="M54" s="11">
        <v>0</v>
      </c>
      <c r="N54" s="4">
        <f t="shared" si="5"/>
        <v>1.560427110330421</v>
      </c>
    </row>
    <row r="55" spans="1:14">
      <c r="A55" s="51">
        <v>96</v>
      </c>
      <c r="B55" s="5">
        <v>1.0764161834939185</v>
      </c>
      <c r="C55" s="5">
        <v>1.0339370774177361</v>
      </c>
      <c r="D55" s="4">
        <f t="shared" si="4"/>
        <v>1.2122649314583485</v>
      </c>
      <c r="H55" s="51">
        <v>96</v>
      </c>
      <c r="I55" s="51"/>
      <c r="J55" s="51"/>
      <c r="K55" s="11">
        <v>2.457084381277791E-3</v>
      </c>
      <c r="L55" s="8"/>
      <c r="M55" s="11">
        <v>0</v>
      </c>
      <c r="N55" s="4">
        <f t="shared" si="5"/>
        <v>1.560427110330421</v>
      </c>
    </row>
    <row r="56" spans="1:14">
      <c r="A56" s="51">
        <v>97</v>
      </c>
      <c r="B56" s="5">
        <v>1.0716391178606248</v>
      </c>
      <c r="C56" s="5">
        <v>1.0046075732154121</v>
      </c>
      <c r="D56" s="4">
        <f t="shared" si="4"/>
        <v>1.2122649314583485</v>
      </c>
      <c r="H56" s="51">
        <v>97</v>
      </c>
      <c r="I56" s="51"/>
      <c r="J56" s="51"/>
      <c r="K56" s="11">
        <v>1.7135582475895827E-3</v>
      </c>
      <c r="L56" s="8"/>
      <c r="M56" s="11">
        <v>0</v>
      </c>
      <c r="N56" s="4">
        <f t="shared" si="5"/>
        <v>1.560427110330421</v>
      </c>
    </row>
    <row r="57" spans="1:14">
      <c r="A57" s="51">
        <v>98</v>
      </c>
      <c r="B57" s="5">
        <v>1.0661331736509301</v>
      </c>
      <c r="C57" s="5">
        <v>0.96920053079180946</v>
      </c>
      <c r="D57" s="4">
        <f t="shared" si="4"/>
        <v>1.2122649314583485</v>
      </c>
      <c r="H57" s="51">
        <v>98</v>
      </c>
      <c r="I57" s="51"/>
      <c r="J57" s="51"/>
      <c r="K57" s="11">
        <v>3.9705835485017394E-3</v>
      </c>
      <c r="L57" s="8"/>
      <c r="M57" s="11">
        <v>0</v>
      </c>
      <c r="N57" s="4">
        <f t="shared" si="5"/>
        <v>1.560427110330421</v>
      </c>
    </row>
    <row r="59" spans="1:14">
      <c r="K59" s="54">
        <f>SUM(K24:K57)</f>
        <v>1</v>
      </c>
      <c r="N59" s="4">
        <f>SUMPRODUCT(N24:N57,K24:K57)</f>
        <v>1.2871997447399846</v>
      </c>
    </row>
  </sheetData>
  <sheetProtection password="D0A7" sheet="1" objects="1" scenarios="1"/>
  <mergeCells count="1">
    <mergeCell ref="Q4:S4"/>
  </mergeCells>
  <pageMargins left="0.7" right="0.7" top="0.75" bottom="0.75" header="0.3" footer="0.3"/>
  <pageSetup orientation="portrait" horizontalDpi="90" verticalDpi="9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1"/>
  <dimension ref="A1:E70"/>
  <sheetViews>
    <sheetView workbookViewId="0">
      <selection activeCell="A2" sqref="A2"/>
    </sheetView>
  </sheetViews>
  <sheetFormatPr defaultRowHeight="15"/>
  <sheetData>
    <row r="1" spans="1:5">
      <c r="A1" s="7" t="s">
        <v>131</v>
      </c>
    </row>
    <row r="4" spans="1:5">
      <c r="B4" s="99" t="s">
        <v>43</v>
      </c>
      <c r="C4" s="99"/>
      <c r="D4" s="99" t="s">
        <v>42</v>
      </c>
      <c r="E4" s="99"/>
    </row>
    <row r="5" spans="1:5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</row>
    <row r="6" spans="1:5">
      <c r="A6" s="17">
        <v>0</v>
      </c>
      <c r="B6" s="18">
        <v>23902.232841235218</v>
      </c>
      <c r="C6" s="18">
        <v>8831.3819446463531</v>
      </c>
      <c r="D6" s="21">
        <v>6201.62461687006</v>
      </c>
      <c r="E6" s="21">
        <v>5130.4803364003919</v>
      </c>
    </row>
    <row r="7" spans="1:5">
      <c r="A7" s="17">
        <v>1</v>
      </c>
      <c r="B7" s="18">
        <v>5409.4583537016215</v>
      </c>
      <c r="C7" s="18">
        <v>5564.6997079112161</v>
      </c>
      <c r="D7" s="21">
        <v>4997.1872394024076</v>
      </c>
      <c r="E7" s="21">
        <v>4181.9247107564615</v>
      </c>
    </row>
    <row r="8" spans="1:5">
      <c r="A8" s="17">
        <v>2</v>
      </c>
      <c r="B8" s="18">
        <v>1592.174587515392</v>
      </c>
      <c r="C8" s="18">
        <v>3134.3310153853859</v>
      </c>
      <c r="D8" s="21">
        <v>3979.9000748185554</v>
      </c>
      <c r="E8" s="21">
        <v>3362.9096634805205</v>
      </c>
    </row>
    <row r="9" spans="1:5">
      <c r="A9" s="17">
        <v>3</v>
      </c>
      <c r="B9" s="18">
        <v>2860.6193972864576</v>
      </c>
      <c r="C9" s="18">
        <v>1523.9723726969237</v>
      </c>
      <c r="D9" s="21">
        <v>3147.7602992979159</v>
      </c>
      <c r="E9" s="21">
        <v>2673.0271701702595</v>
      </c>
    </row>
    <row r="10" spans="1:5">
      <c r="A10" s="17">
        <v>4</v>
      </c>
      <c r="B10" s="18">
        <v>1399.2988679361795</v>
      </c>
      <c r="C10" s="18">
        <v>1123.8404874742796</v>
      </c>
      <c r="D10" s="21">
        <v>2494.4564204606463</v>
      </c>
      <c r="E10" s="21">
        <v>2110.109021666472</v>
      </c>
    </row>
    <row r="11" spans="1:5">
      <c r="A11" s="17">
        <v>5</v>
      </c>
      <c r="B11" s="18">
        <v>1587.3409718685411</v>
      </c>
      <c r="C11" s="18">
        <v>1510.8129611565814</v>
      </c>
      <c r="D11" s="21">
        <v>2008.8756749456047</v>
      </c>
      <c r="E11" s="21">
        <v>1669.0292059510316</v>
      </c>
    </row>
    <row r="12" spans="1:5">
      <c r="A12" s="17">
        <v>6</v>
      </c>
      <c r="B12" s="18">
        <v>1129.1892828968464</v>
      </c>
      <c r="C12" s="18">
        <v>1189.499203472207</v>
      </c>
      <c r="D12" s="21">
        <v>1674.8546654870929</v>
      </c>
      <c r="E12" s="21">
        <v>1341.4526521505884</v>
      </c>
    </row>
    <row r="13" spans="1:5">
      <c r="A13" s="17">
        <v>7</v>
      </c>
      <c r="B13" s="18">
        <v>1375.0178418559397</v>
      </c>
      <c r="C13" s="18">
        <v>1026.5366357697765</v>
      </c>
      <c r="D13" s="21">
        <v>1471.8974667444752</v>
      </c>
      <c r="E13" s="21">
        <v>1116.4567220867737</v>
      </c>
    </row>
    <row r="14" spans="1:5">
      <c r="A14" s="17">
        <v>8</v>
      </c>
      <c r="B14" s="18">
        <v>985.44777244140846</v>
      </c>
      <c r="C14" s="18">
        <v>1234.6332945808877</v>
      </c>
      <c r="D14" s="21">
        <v>1376.2925524912023</v>
      </c>
      <c r="E14" s="21">
        <v>981.29531937340471</v>
      </c>
    </row>
    <row r="15" spans="1:5">
      <c r="A15" s="17">
        <v>9</v>
      </c>
      <c r="B15" s="18">
        <v>1553.4103702412895</v>
      </c>
      <c r="C15" s="18">
        <v>1224.6624686200348</v>
      </c>
      <c r="D15" s="21">
        <v>1362.75638184268</v>
      </c>
      <c r="E15" s="21">
        <v>922.29957769231305</v>
      </c>
    </row>
    <row r="16" spans="1:5">
      <c r="A16" s="17">
        <v>10</v>
      </c>
      <c r="B16" s="18">
        <v>3397.2429401877193</v>
      </c>
      <c r="C16" s="18">
        <v>1376.1925808111523</v>
      </c>
      <c r="D16" s="21">
        <v>1406.1776866711368</v>
      </c>
      <c r="E16" s="21">
        <v>925.86510605433796</v>
      </c>
    </row>
    <row r="17" spans="1:5">
      <c r="A17" s="17">
        <v>11</v>
      </c>
      <c r="B17" s="18">
        <v>1265.4294151328816</v>
      </c>
      <c r="C17" s="18">
        <v>926.55880393904386</v>
      </c>
      <c r="D17" s="21">
        <v>1483.7330181777693</v>
      </c>
      <c r="E17" s="21">
        <v>979.20351460127904</v>
      </c>
    </row>
    <row r="18" spans="1:5">
      <c r="A18" s="17">
        <v>12</v>
      </c>
      <c r="B18" s="18">
        <v>2322.4031752506844</v>
      </c>
      <c r="C18" s="18">
        <v>1097.1834856570017</v>
      </c>
      <c r="D18" s="21">
        <v>1576.8099135812599</v>
      </c>
      <c r="E18" s="21">
        <v>1070.8086486233688</v>
      </c>
    </row>
    <row r="19" spans="1:5">
      <c r="A19" s="17">
        <v>13</v>
      </c>
      <c r="B19" s="18">
        <v>1379.7709128853282</v>
      </c>
      <c r="C19" s="18">
        <v>1076.9104405078658</v>
      </c>
      <c r="D19" s="21">
        <v>1670.8385055028468</v>
      </c>
      <c r="E19" s="21">
        <v>1190.4742518294736</v>
      </c>
    </row>
    <row r="20" spans="1:5">
      <c r="A20" s="17">
        <v>14</v>
      </c>
      <c r="B20" s="18">
        <v>1558.056504674491</v>
      </c>
      <c r="C20" s="18">
        <v>1225.9610075821665</v>
      </c>
      <c r="D20" s="21">
        <v>1755.3444656633271</v>
      </c>
      <c r="E20" s="21">
        <v>1329.3632397804256</v>
      </c>
    </row>
    <row r="21" spans="1:5">
      <c r="A21" s="17">
        <v>15</v>
      </c>
      <c r="B21" s="18">
        <v>1609.470472906271</v>
      </c>
      <c r="C21" s="18">
        <v>1488.8478099924771</v>
      </c>
      <c r="D21" s="21">
        <v>1823.1896974168585</v>
      </c>
      <c r="E21" s="21">
        <v>1480.0499008313129</v>
      </c>
    </row>
    <row r="22" spans="1:5">
      <c r="A22" s="17">
        <v>16</v>
      </c>
      <c r="B22" s="18">
        <v>2332.8464526798898</v>
      </c>
      <c r="C22" s="18">
        <v>2362.480650397868</v>
      </c>
      <c r="D22" s="21">
        <v>1870.1366570267901</v>
      </c>
      <c r="E22" s="21">
        <v>1636.6841240577901</v>
      </c>
    </row>
    <row r="23" spans="1:5">
      <c r="A23" s="17">
        <v>17</v>
      </c>
      <c r="B23" s="18">
        <v>2036.2369753722548</v>
      </c>
      <c r="C23" s="18">
        <v>1790.6608377783027</v>
      </c>
      <c r="D23" s="21">
        <v>1894.6325329411745</v>
      </c>
      <c r="E23" s="21">
        <v>1795.2717510946045</v>
      </c>
    </row>
    <row r="24" spans="1:5">
      <c r="A24" s="17">
        <v>18</v>
      </c>
      <c r="B24" s="18">
        <v>2125.4428329769639</v>
      </c>
      <c r="C24" s="18">
        <v>1863.4221853733511</v>
      </c>
      <c r="D24" s="21">
        <v>1897.8494655079176</v>
      </c>
      <c r="E24" s="21">
        <v>1953.9451509236637</v>
      </c>
    </row>
    <row r="25" spans="1:5">
      <c r="A25" s="17">
        <v>19</v>
      </c>
      <c r="B25" s="18">
        <v>1493.8683276600023</v>
      </c>
      <c r="C25" s="18">
        <v>2184.1296907134233</v>
      </c>
      <c r="D25" s="21">
        <v>1883.1718530077421</v>
      </c>
      <c r="E25" s="21">
        <v>2112.3868521714544</v>
      </c>
    </row>
    <row r="26" spans="1:5">
      <c r="A26" s="17">
        <v>20</v>
      </c>
      <c r="B26" s="18">
        <v>1627.0872093235171</v>
      </c>
      <c r="C26" s="18">
        <v>2143.9454807692191</v>
      </c>
      <c r="D26" s="21">
        <v>1855.512581182918</v>
      </c>
      <c r="E26" s="21">
        <v>2271.2585698107787</v>
      </c>
    </row>
    <row r="27" spans="1:5">
      <c r="A27" s="17">
        <v>21</v>
      </c>
      <c r="B27" s="18">
        <v>2319.2084505544117</v>
      </c>
      <c r="C27" s="18">
        <v>2430.8120185175021</v>
      </c>
      <c r="D27" s="21">
        <v>1820.3619689359878</v>
      </c>
      <c r="E27" s="21">
        <v>2431.7327452284976</v>
      </c>
    </row>
    <row r="28" spans="1:5">
      <c r="A28" s="17">
        <v>22</v>
      </c>
      <c r="B28" s="18">
        <v>1278.8523745853486</v>
      </c>
      <c r="C28" s="18">
        <v>2399.5234885619361</v>
      </c>
      <c r="D28" s="21">
        <v>1783.2905551243462</v>
      </c>
      <c r="E28" s="21">
        <v>2594.9399966556912</v>
      </c>
    </row>
    <row r="29" spans="1:5">
      <c r="A29" s="17">
        <v>23</v>
      </c>
      <c r="B29" s="18">
        <v>1474.761482798956</v>
      </c>
      <c r="C29" s="18">
        <v>2764.7663941708743</v>
      </c>
      <c r="D29" s="21">
        <v>1749.7454381123825</v>
      </c>
      <c r="E29" s="21">
        <v>2761.5730429860378</v>
      </c>
    </row>
    <row r="30" spans="1:5">
      <c r="A30" s="17">
        <v>24</v>
      </c>
      <c r="B30" s="18">
        <v>1339.3548860636249</v>
      </c>
      <c r="C30" s="18">
        <v>2303.542138465255</v>
      </c>
      <c r="D30" s="21">
        <v>1724.2194258686247</v>
      </c>
      <c r="E30" s="21">
        <v>2931.4917032138342</v>
      </c>
    </row>
    <row r="31" spans="1:5">
      <c r="A31" s="17">
        <v>25</v>
      </c>
      <c r="B31" s="18">
        <v>1855.0003492702226</v>
      </c>
      <c r="C31" s="18">
        <v>3298.1737575859843</v>
      </c>
      <c r="D31" s="21">
        <v>1709.9531229828776</v>
      </c>
      <c r="E31" s="21">
        <v>3103.5145723768014</v>
      </c>
    </row>
    <row r="32" spans="1:5">
      <c r="A32" s="17">
        <v>26</v>
      </c>
      <c r="B32" s="18">
        <v>1252.631777977605</v>
      </c>
      <c r="C32" s="18">
        <v>2814.2308813792979</v>
      </c>
      <c r="D32" s="21">
        <v>1708.8507935100299</v>
      </c>
      <c r="E32" s="21">
        <v>3275.2085550540232</v>
      </c>
    </row>
    <row r="33" spans="1:5">
      <c r="A33" s="17">
        <v>27</v>
      </c>
      <c r="B33" s="18">
        <v>2254.3655421359945</v>
      </c>
      <c r="C33" s="18">
        <v>3371.4106513515103</v>
      </c>
      <c r="D33" s="21">
        <v>1721.7423242199213</v>
      </c>
      <c r="E33" s="21">
        <v>3443.1338274490704</v>
      </c>
    </row>
    <row r="34" spans="1:5">
      <c r="A34" s="17">
        <v>28</v>
      </c>
      <c r="B34" s="18">
        <v>1782.2246136035371</v>
      </c>
      <c r="C34" s="18">
        <v>3768.99686034043</v>
      </c>
      <c r="D34" s="21">
        <v>1748.5098586400429</v>
      </c>
      <c r="E34" s="21">
        <v>3602.9474268772728</v>
      </c>
    </row>
    <row r="35" spans="1:5">
      <c r="A35" s="17">
        <v>29</v>
      </c>
      <c r="B35" s="18">
        <v>1718.3268367683152</v>
      </c>
      <c r="C35" s="18">
        <v>3748.4187890236594</v>
      </c>
      <c r="D35" s="21">
        <v>1788.6297272680683</v>
      </c>
      <c r="E35" s="21">
        <v>3749.8656291654402</v>
      </c>
    </row>
    <row r="36" spans="1:5">
      <c r="A36" s="17">
        <v>30</v>
      </c>
      <c r="B36" s="18">
        <v>1761.5604089126484</v>
      </c>
      <c r="C36" s="18">
        <v>4007.8444945573683</v>
      </c>
      <c r="D36" s="21">
        <v>1841.2803061067925</v>
      </c>
      <c r="E36" s="21">
        <v>3879.1827634409919</v>
      </c>
    </row>
    <row r="37" spans="1:5">
      <c r="A37" s="17">
        <v>31</v>
      </c>
      <c r="B37" s="18">
        <v>2004.8747218361868</v>
      </c>
      <c r="C37" s="18">
        <v>3984.9849899487067</v>
      </c>
      <c r="D37" s="21">
        <v>1905.4213829439338</v>
      </c>
      <c r="E37" s="21">
        <v>3986.6624768789829</v>
      </c>
    </row>
    <row r="38" spans="1:5">
      <c r="A38" s="17">
        <v>32</v>
      </c>
      <c r="B38" s="18">
        <v>2034.6950775469397</v>
      </c>
      <c r="C38" s="18">
        <v>3881.7404577681609</v>
      </c>
      <c r="D38" s="21">
        <v>1979.9309282971742</v>
      </c>
      <c r="E38" s="21">
        <v>4068.9301114854311</v>
      </c>
    </row>
    <row r="39" spans="1:5">
      <c r="A39" s="17">
        <v>33</v>
      </c>
      <c r="B39" s="18">
        <v>2394.3896202328242</v>
      </c>
      <c r="C39" s="18">
        <v>4443.1525476829083</v>
      </c>
      <c r="D39" s="21">
        <v>2063.8069820894102</v>
      </c>
      <c r="E39" s="21">
        <v>4123.759269086976</v>
      </c>
    </row>
    <row r="40" spans="1:5">
      <c r="A40" s="17">
        <v>34</v>
      </c>
      <c r="B40" s="18">
        <v>2174.0874671501674</v>
      </c>
      <c r="C40" s="18">
        <v>4048.8889741215016</v>
      </c>
      <c r="D40" s="21">
        <v>2156.291924800104</v>
      </c>
      <c r="E40" s="21">
        <v>4150.3596974027078</v>
      </c>
    </row>
    <row r="41" spans="1:5">
      <c r="A41" s="17">
        <v>35</v>
      </c>
      <c r="B41" s="18">
        <v>2178.9637377616377</v>
      </c>
      <c r="C41" s="18">
        <v>4478.0180048381881</v>
      </c>
      <c r="D41" s="21">
        <v>2256.9555291474721</v>
      </c>
      <c r="E41" s="21">
        <v>4149.822515197211</v>
      </c>
    </row>
    <row r="42" spans="1:5">
      <c r="A42" s="17">
        <v>36</v>
      </c>
      <c r="B42" s="18">
        <v>2152.287004864937</v>
      </c>
      <c r="C42" s="18">
        <v>5453.0829189252108</v>
      </c>
      <c r="D42" s="21">
        <v>2365.5242542235787</v>
      </c>
      <c r="E42" s="21">
        <v>4125.3007606951378</v>
      </c>
    </row>
    <row r="43" spans="1:5">
      <c r="A43" s="17">
        <v>37</v>
      </c>
      <c r="B43" s="18">
        <v>2796.9475563783408</v>
      </c>
      <c r="C43" s="18">
        <v>3763.9780898785702</v>
      </c>
      <c r="D43" s="21">
        <v>2481.6975277958131</v>
      </c>
      <c r="E43" s="21">
        <v>4082.2694373861323</v>
      </c>
    </row>
    <row r="44" spans="1:5">
      <c r="A44" s="17">
        <v>38</v>
      </c>
      <c r="B44" s="18">
        <v>2047.742593269822</v>
      </c>
      <c r="C44" s="18">
        <v>3969.089638969338</v>
      </c>
      <c r="D44" s="21">
        <v>2605.0220392147144</v>
      </c>
      <c r="E44" s="21">
        <v>4028.5090452839131</v>
      </c>
    </row>
    <row r="45" spans="1:5">
      <c r="A45" s="17">
        <v>39</v>
      </c>
      <c r="B45" s="18">
        <v>2799.9867807319674</v>
      </c>
      <c r="C45" s="18">
        <v>3614.7501357361079</v>
      </c>
      <c r="D45" s="21">
        <v>2734.936227419179</v>
      </c>
      <c r="E45" s="21">
        <v>3972.8523448468004</v>
      </c>
    </row>
    <row r="46" spans="1:5">
      <c r="A46" s="17">
        <v>40</v>
      </c>
      <c r="B46" s="18">
        <v>2288.1132698111896</v>
      </c>
      <c r="C46" s="18">
        <v>3903.9072106012409</v>
      </c>
      <c r="D46" s="21">
        <v>2870.5454412270915</v>
      </c>
      <c r="E46" s="21">
        <v>3924.2352764495813</v>
      </c>
    </row>
    <row r="47" spans="1:5">
      <c r="A47" s="17">
        <v>41</v>
      </c>
      <c r="B47" s="18">
        <v>3420.8951069751129</v>
      </c>
      <c r="C47" s="18">
        <v>3726.8718996074367</v>
      </c>
      <c r="D47" s="21">
        <v>3010.8751807461763</v>
      </c>
      <c r="E47" s="21">
        <v>3890.8062691074565</v>
      </c>
    </row>
    <row r="48" spans="1:5">
      <c r="A48" s="17">
        <v>42</v>
      </c>
      <c r="B48" s="18">
        <v>3769.0569224596743</v>
      </c>
      <c r="C48" s="18">
        <v>3761.2418148404122</v>
      </c>
      <c r="D48" s="21">
        <v>3155.0597934466591</v>
      </c>
      <c r="E48" s="21">
        <v>3879.4510530445759</v>
      </c>
    </row>
    <row r="49" spans="1:5">
      <c r="A49" s="17">
        <v>43</v>
      </c>
      <c r="B49" s="18">
        <v>3482.2576023076535</v>
      </c>
      <c r="C49" s="18">
        <v>3584.3704410214841</v>
      </c>
      <c r="D49" s="21">
        <v>3303.1525700297757</v>
      </c>
      <c r="E49" s="21">
        <v>3895.3438571976499</v>
      </c>
    </row>
    <row r="50" spans="1:5">
      <c r="A50" s="17">
        <v>44</v>
      </c>
      <c r="B50" s="18">
        <v>3359.5522614126075</v>
      </c>
      <c r="C50" s="18">
        <v>4153.2413019604946</v>
      </c>
      <c r="D50" s="21">
        <v>3456.5101024611808</v>
      </c>
      <c r="E50" s="21">
        <v>3941.7093564006859</v>
      </c>
    </row>
    <row r="51" spans="1:5">
      <c r="A51" s="17">
        <v>45</v>
      </c>
      <c r="B51" s="18">
        <v>3247.281969398116</v>
      </c>
      <c r="C51" s="18">
        <v>3646.3410189402289</v>
      </c>
      <c r="D51" s="21">
        <v>3617.5057245784919</v>
      </c>
      <c r="E51" s="21">
        <v>4019.7380280957977</v>
      </c>
    </row>
    <row r="52" spans="1:5">
      <c r="A52" s="17">
        <v>46</v>
      </c>
      <c r="B52" s="18">
        <v>4201.7479128528903</v>
      </c>
      <c r="C52" s="18">
        <v>4244.036317905493</v>
      </c>
      <c r="D52" s="21">
        <v>3789.0546648619952</v>
      </c>
      <c r="E52" s="21">
        <v>4128.9103768915757</v>
      </c>
    </row>
    <row r="53" spans="1:5">
      <c r="A53" s="17">
        <v>47</v>
      </c>
      <c r="B53" s="18">
        <v>3994.3665189850062</v>
      </c>
      <c r="C53" s="18">
        <v>4074.4656779312836</v>
      </c>
      <c r="D53" s="21">
        <v>3974.2471243356272</v>
      </c>
      <c r="E53" s="21">
        <v>4267.0414748618032</v>
      </c>
    </row>
    <row r="54" spans="1:5">
      <c r="A54" s="17">
        <v>48</v>
      </c>
      <c r="B54" s="18">
        <v>4050.249685883743</v>
      </c>
      <c r="C54" s="18">
        <v>4433.0673255340253</v>
      </c>
      <c r="D54" s="21">
        <v>4176.4155173465633</v>
      </c>
      <c r="E54" s="21">
        <v>4430.828309855252</v>
      </c>
    </row>
    <row r="55" spans="1:5">
      <c r="A55" s="17">
        <v>49</v>
      </c>
      <c r="B55" s="18">
        <v>4246.3020762841934</v>
      </c>
      <c r="C55" s="18">
        <v>4692.3459623398885</v>
      </c>
      <c r="D55" s="21">
        <v>4398.6861672728628</v>
      </c>
      <c r="E55" s="21">
        <v>4616.2274448457638</v>
      </c>
    </row>
    <row r="56" spans="1:5">
      <c r="A56" s="17">
        <v>50</v>
      </c>
      <c r="B56" s="18">
        <v>4989.9095356263824</v>
      </c>
      <c r="C56" s="18">
        <v>5112.9053757073634</v>
      </c>
      <c r="D56" s="21">
        <v>4643.5054974881532</v>
      </c>
      <c r="E56" s="21">
        <v>4819.1140336028111</v>
      </c>
    </row>
    <row r="57" spans="1:5">
      <c r="A57" s="17">
        <v>51</v>
      </c>
      <c r="B57" s="18">
        <v>4695.3180868004483</v>
      </c>
      <c r="C57" s="18">
        <v>5615.8558843397986</v>
      </c>
      <c r="D57" s="21">
        <v>4912.3276960442481</v>
      </c>
      <c r="E57" s="21">
        <v>5035.9374261721796</v>
      </c>
    </row>
    <row r="58" spans="1:5">
      <c r="A58" s="17">
        <v>52</v>
      </c>
      <c r="B58" s="18">
        <v>4518.8430707088573</v>
      </c>
      <c r="C58" s="18">
        <v>5110.9704175590987</v>
      </c>
      <c r="D58" s="21">
        <v>5205.4950784178818</v>
      </c>
      <c r="E58" s="21">
        <v>5264.2664694525047</v>
      </c>
    </row>
    <row r="59" spans="1:5">
      <c r="A59" s="17">
        <v>53</v>
      </c>
      <c r="B59" s="18">
        <v>5687.6309289823312</v>
      </c>
      <c r="C59" s="18">
        <v>5830.3137806510276</v>
      </c>
      <c r="D59" s="21">
        <v>5521.662131178844</v>
      </c>
      <c r="E59" s="21">
        <v>5502.9146226936618</v>
      </c>
    </row>
    <row r="60" spans="1:5">
      <c r="A60" s="17">
        <v>54</v>
      </c>
      <c r="B60" s="18">
        <v>5854.2097381296107</v>
      </c>
      <c r="C60" s="18">
        <v>5384.1434090940911</v>
      </c>
      <c r="D60" s="21">
        <v>5857.4792782921522</v>
      </c>
      <c r="E60" s="21">
        <v>5751.2623808910485</v>
      </c>
    </row>
    <row r="61" spans="1:5">
      <c r="A61" s="17">
        <v>55</v>
      </c>
      <c r="B61" s="18">
        <v>5727.7613994590556</v>
      </c>
      <c r="C61" s="18">
        <v>5284.9131856864151</v>
      </c>
      <c r="D61" s="21">
        <v>6208.059103519352</v>
      </c>
      <c r="E61" s="21">
        <v>6008.8031483302884</v>
      </c>
    </row>
    <row r="62" spans="1:5">
      <c r="A62" s="17">
        <v>56</v>
      </c>
      <c r="B62" s="18">
        <v>6328.0248902780804</v>
      </c>
      <c r="C62" s="18">
        <v>6436.0782172312702</v>
      </c>
      <c r="D62" s="21">
        <v>6567.2525925691616</v>
      </c>
      <c r="E62" s="21">
        <v>6274.2344409712514</v>
      </c>
    </row>
    <row r="63" spans="1:5">
      <c r="A63" s="17">
        <v>57</v>
      </c>
      <c r="B63" s="18">
        <v>7256.9659675588737</v>
      </c>
      <c r="C63" s="18">
        <v>6511.5985306468974</v>
      </c>
      <c r="D63" s="21">
        <v>6927.9288575176379</v>
      </c>
      <c r="E63" s="21">
        <v>6545.065627978779</v>
      </c>
    </row>
    <row r="64" spans="1:5">
      <c r="A64" s="17">
        <v>58</v>
      </c>
      <c r="B64" s="18">
        <v>8333.0446537749813</v>
      </c>
      <c r="C64" s="18">
        <v>6854.01795861955</v>
      </c>
      <c r="D64" s="21">
        <v>7282.7873692140274</v>
      </c>
      <c r="E64" s="21">
        <v>6818.1940613943088</v>
      </c>
    </row>
    <row r="65" spans="1:5">
      <c r="A65" s="17">
        <v>59</v>
      </c>
      <c r="B65" s="18">
        <v>7788.8749287877399</v>
      </c>
      <c r="C65" s="18">
        <v>7067.9232810716994</v>
      </c>
      <c r="D65" s="21">
        <v>7625.4313898553119</v>
      </c>
      <c r="E65" s="21">
        <v>7090.2610417883143</v>
      </c>
    </row>
    <row r="66" spans="1:5">
      <c r="A66" s="17">
        <v>60</v>
      </c>
      <c r="B66" s="18">
        <v>7724.1235888417959</v>
      </c>
      <c r="C66" s="18">
        <v>7778.768404685432</v>
      </c>
      <c r="D66" s="21">
        <v>7951.1169313728187</v>
      </c>
      <c r="E66" s="21">
        <v>7358.0496446250399</v>
      </c>
    </row>
    <row r="67" spans="1:5">
      <c r="A67" s="17">
        <v>61</v>
      </c>
      <c r="B67" s="18">
        <v>7487.225791638225</v>
      </c>
      <c r="C67" s="18">
        <v>7657.9281614688052</v>
      </c>
      <c r="D67" s="21">
        <v>8256.4800293088701</v>
      </c>
      <c r="E67" s="21">
        <v>7618.8382573818972</v>
      </c>
    </row>
    <row r="68" spans="1:5">
      <c r="A68" s="17">
        <v>62</v>
      </c>
      <c r="B68" s="18">
        <v>9769.7623586191166</v>
      </c>
      <c r="C68" s="18">
        <v>7876.2094194783303</v>
      </c>
      <c r="D68" s="21">
        <v>8539.1123619283371</v>
      </c>
      <c r="E68" s="21">
        <v>7870.7803507828521</v>
      </c>
    </row>
    <row r="69" spans="1:5">
      <c r="A69" s="17">
        <v>63</v>
      </c>
      <c r="B69" s="18">
        <v>8615.5881151332633</v>
      </c>
      <c r="C69" s="18">
        <v>8342.0877676362907</v>
      </c>
      <c r="D69" s="21">
        <v>8797.3361190924406</v>
      </c>
      <c r="E69" s="21">
        <v>8112.7986623289808</v>
      </c>
    </row>
    <row r="70" spans="1:5">
      <c r="A70" s="17">
        <v>64</v>
      </c>
      <c r="B70" s="18">
        <v>8363.3695188339661</v>
      </c>
      <c r="C70" s="18">
        <v>7967.6668148843019</v>
      </c>
      <c r="D70" s="21">
        <v>9030.6458753277002</v>
      </c>
      <c r="E70" s="21">
        <v>8344.4336536514711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2"/>
  <dimension ref="A1:E70"/>
  <sheetViews>
    <sheetView workbookViewId="0">
      <selection activeCell="A2" sqref="A2"/>
    </sheetView>
  </sheetViews>
  <sheetFormatPr defaultRowHeight="15"/>
  <sheetData>
    <row r="1" spans="1:5">
      <c r="A1" s="6" t="s">
        <v>132</v>
      </c>
    </row>
    <row r="4" spans="1:5">
      <c r="B4" s="99" t="s">
        <v>43</v>
      </c>
      <c r="C4" s="99"/>
      <c r="D4" s="99" t="s">
        <v>42</v>
      </c>
      <c r="E4" s="99"/>
    </row>
    <row r="5" spans="1:5">
      <c r="A5" s="14" t="s">
        <v>5</v>
      </c>
      <c r="B5" s="14" t="s">
        <v>6</v>
      </c>
      <c r="C5" s="14" t="s">
        <v>7</v>
      </c>
      <c r="D5" s="14" t="s">
        <v>6</v>
      </c>
      <c r="E5" s="14" t="s">
        <v>7</v>
      </c>
    </row>
    <row r="6" spans="1:5">
      <c r="A6" s="18">
        <v>0</v>
      </c>
      <c r="B6" s="18">
        <v>14598.427175907635</v>
      </c>
      <c r="C6" s="18">
        <v>12705.693006220727</v>
      </c>
      <c r="D6" s="21">
        <v>12176.196208330259</v>
      </c>
      <c r="E6" s="21">
        <v>10362.846436762246</v>
      </c>
    </row>
    <row r="7" spans="1:5">
      <c r="A7" s="18">
        <v>1</v>
      </c>
      <c r="B7" s="18">
        <v>8460.9834337808461</v>
      </c>
      <c r="C7" s="18">
        <v>7157.0397757068804</v>
      </c>
      <c r="D7" s="21">
        <v>7717.9596329375909</v>
      </c>
      <c r="E7" s="21">
        <v>6556.5331943650754</v>
      </c>
    </row>
    <row r="8" spans="1:5">
      <c r="A8" s="18">
        <v>2</v>
      </c>
      <c r="B8" s="18">
        <v>2633.9332679685731</v>
      </c>
      <c r="C8" s="18">
        <v>2215.2768666720822</v>
      </c>
      <c r="D8" s="21">
        <v>4528.5127629590579</v>
      </c>
      <c r="E8" s="21">
        <v>3832.7699250953287</v>
      </c>
    </row>
    <row r="9" spans="1:5">
      <c r="A9" s="18">
        <v>3</v>
      </c>
      <c r="B9" s="18">
        <v>2091.0741153191925</v>
      </c>
      <c r="C9" s="18">
        <v>1688.6669235045524</v>
      </c>
      <c r="D9" s="21">
        <v>2565.0777605360895</v>
      </c>
      <c r="E9" s="21">
        <v>2152.1170432032231</v>
      </c>
    </row>
    <row r="10" spans="1:5">
      <c r="A10" s="18">
        <v>4</v>
      </c>
      <c r="B10" s="18">
        <v>1930.6938902738611</v>
      </c>
      <c r="C10" s="18">
        <v>1642.1568414982585</v>
      </c>
      <c r="D10" s="21">
        <v>1602.9874269108782</v>
      </c>
      <c r="E10" s="21">
        <v>1322.5643209524601</v>
      </c>
    </row>
    <row r="11" spans="1:5">
      <c r="A11" s="18">
        <v>5</v>
      </c>
      <c r="B11" s="18">
        <v>1835.3392389468015</v>
      </c>
      <c r="C11" s="18">
        <v>1544.8154349933327</v>
      </c>
      <c r="D11" s="21">
        <v>1304.1557200781447</v>
      </c>
      <c r="E11" s="21">
        <v>1055.6338762708112</v>
      </c>
    </row>
    <row r="12" spans="1:5">
      <c r="A12" s="18">
        <v>6</v>
      </c>
      <c r="B12" s="18">
        <v>1708.0378348106112</v>
      </c>
      <c r="C12" s="18">
        <v>1394.2902916827529</v>
      </c>
      <c r="D12" s="21">
        <v>1339.3076243289299</v>
      </c>
      <c r="E12" s="21">
        <v>1073.0043802573716</v>
      </c>
    </row>
    <row r="13" spans="1:5">
      <c r="A13" s="18">
        <v>7</v>
      </c>
      <c r="B13" s="18">
        <v>1609.4969741334705</v>
      </c>
      <c r="C13" s="18">
        <v>1273.7642551033907</v>
      </c>
      <c r="D13" s="21">
        <v>1472.0480002991276</v>
      </c>
      <c r="E13" s="21">
        <v>1177.502314348925</v>
      </c>
    </row>
    <row r="14" spans="1:5">
      <c r="A14" s="18">
        <v>8</v>
      </c>
      <c r="B14" s="18">
        <v>1578.8329364465071</v>
      </c>
      <c r="C14" s="18">
        <v>1259.2653308414547</v>
      </c>
      <c r="D14" s="21">
        <v>1580.8055149252452</v>
      </c>
      <c r="E14" s="21">
        <v>1269.3471012064128</v>
      </c>
    </row>
    <row r="15" spans="1:5">
      <c r="A15" s="18">
        <v>9</v>
      </c>
      <c r="B15" s="18">
        <v>1532.0362658075787</v>
      </c>
      <c r="C15" s="18">
        <v>1252.5255052866894</v>
      </c>
      <c r="D15" s="21">
        <v>1636.684750880406</v>
      </c>
      <c r="E15" s="21">
        <v>1325.3817877562897</v>
      </c>
    </row>
    <row r="16" spans="1:5">
      <c r="A16" s="18">
        <v>10</v>
      </c>
      <c r="B16" s="18">
        <v>1546.5824603146973</v>
      </c>
      <c r="C16" s="18">
        <v>1259.7187384893882</v>
      </c>
      <c r="D16" s="21">
        <v>1664.4850396979359</v>
      </c>
      <c r="E16" s="21">
        <v>1367.0094815932175</v>
      </c>
    </row>
    <row r="17" spans="1:5">
      <c r="A17" s="18">
        <v>11</v>
      </c>
      <c r="B17" s="18">
        <v>1643.7305539356571</v>
      </c>
      <c r="C17" s="18">
        <v>1380.0413924554973</v>
      </c>
      <c r="D17" s="21">
        <v>1703.9593393567352</v>
      </c>
      <c r="E17" s="21">
        <v>1429.3106865844968</v>
      </c>
    </row>
    <row r="18" spans="1:5">
      <c r="A18" s="18">
        <v>12</v>
      </c>
      <c r="B18" s="18">
        <v>1735.1368667813667</v>
      </c>
      <c r="C18" s="18">
        <v>1502.6146266807255</v>
      </c>
      <c r="D18" s="21">
        <v>1783.9442884002935</v>
      </c>
      <c r="E18" s="21">
        <v>1538.7778730174305</v>
      </c>
    </row>
    <row r="19" spans="1:5">
      <c r="A19" s="18">
        <v>13</v>
      </c>
      <c r="B19" s="18">
        <v>1817.27236266912</v>
      </c>
      <c r="C19" s="18">
        <v>1648.3297296539051</v>
      </c>
      <c r="D19" s="21">
        <v>1911.4980929441938</v>
      </c>
      <c r="E19" s="21">
        <v>1704.2338087291284</v>
      </c>
    </row>
    <row r="20" spans="1:5">
      <c r="A20" s="18">
        <v>14</v>
      </c>
      <c r="B20" s="18">
        <v>2042.9205473498214</v>
      </c>
      <c r="C20" s="18">
        <v>1844.4854978077863</v>
      </c>
      <c r="D20" s="21">
        <v>2068.7131308697863</v>
      </c>
      <c r="E20" s="21">
        <v>1913.7621384657011</v>
      </c>
    </row>
    <row r="21" spans="1:5">
      <c r="A21" s="18">
        <v>15</v>
      </c>
      <c r="B21" s="18">
        <v>2213.9391749230572</v>
      </c>
      <c r="C21" s="18">
        <v>2130.5890941237103</v>
      </c>
      <c r="D21" s="21">
        <v>2215.7838201573013</v>
      </c>
      <c r="E21" s="21">
        <v>2136.086125915223</v>
      </c>
    </row>
    <row r="22" spans="1:5">
      <c r="A22" s="18">
        <v>16</v>
      </c>
      <c r="B22" s="18">
        <v>2420.3424283679219</v>
      </c>
      <c r="C22" s="18">
        <v>2381.2000230831823</v>
      </c>
      <c r="D22" s="21">
        <v>2306.1648867278409</v>
      </c>
      <c r="E22" s="21">
        <v>2328.8008470224618</v>
      </c>
    </row>
    <row r="23" spans="1:5">
      <c r="A23" s="18">
        <v>17</v>
      </c>
      <c r="B23" s="18">
        <v>2422.6698512709318</v>
      </c>
      <c r="C23" s="18">
        <v>2574.429611711013</v>
      </c>
      <c r="D23" s="21">
        <v>2305.068090419722</v>
      </c>
      <c r="E23" s="21">
        <v>2455.2336486123413</v>
      </c>
    </row>
    <row r="24" spans="1:5">
      <c r="A24" s="18">
        <v>18</v>
      </c>
      <c r="B24" s="18">
        <v>2346.856765368339</v>
      </c>
      <c r="C24" s="18">
        <v>2687.3938596917133</v>
      </c>
      <c r="D24" s="21">
        <v>2208.2005967826249</v>
      </c>
      <c r="E24" s="21">
        <v>2501.9969755464308</v>
      </c>
    </row>
    <row r="25" spans="1:5">
      <c r="A25" s="18">
        <v>19</v>
      </c>
      <c r="B25" s="18">
        <v>1912.2046921882061</v>
      </c>
      <c r="C25" s="18">
        <v>2428.378151549553</v>
      </c>
      <c r="D25" s="21">
        <v>2045.3333057682025</v>
      </c>
      <c r="E25" s="21">
        <v>2489.8630631368528</v>
      </c>
    </row>
    <row r="26" spans="1:5">
      <c r="A26" s="18">
        <v>20</v>
      </c>
      <c r="B26" s="18">
        <v>1734.8483115842589</v>
      </c>
      <c r="C26" s="18">
        <v>2358.2073531215965</v>
      </c>
      <c r="D26" s="21">
        <v>1868.1032168773509</v>
      </c>
      <c r="E26" s="21">
        <v>2469.2444821900576</v>
      </c>
    </row>
    <row r="27" spans="1:5">
      <c r="A27" s="18">
        <v>21</v>
      </c>
      <c r="B27" s="18">
        <v>1705.3210786575148</v>
      </c>
      <c r="C27" s="18">
        <v>2405.7012848983827</v>
      </c>
      <c r="D27" s="21">
        <v>1719.0123470403935</v>
      </c>
      <c r="E27" s="21">
        <v>2491.3839679749271</v>
      </c>
    </row>
    <row r="28" spans="1:5">
      <c r="A28" s="18">
        <v>22</v>
      </c>
      <c r="B28" s="18">
        <v>1623.1570834159234</v>
      </c>
      <c r="C28" s="18">
        <v>2553.5654483947919</v>
      </c>
      <c r="D28" s="21">
        <v>1618.914358450794</v>
      </c>
      <c r="E28" s="21">
        <v>2588.0072316943715</v>
      </c>
    </row>
    <row r="29" spans="1:5">
      <c r="A29" s="18">
        <v>23</v>
      </c>
      <c r="B29" s="18">
        <v>1584.1104644068757</v>
      </c>
      <c r="C29" s="18">
        <v>2762.6644264736888</v>
      </c>
      <c r="D29" s="21">
        <v>1571.6732727225599</v>
      </c>
      <c r="E29" s="21">
        <v>2765.6367222404524</v>
      </c>
    </row>
    <row r="30" spans="1:5">
      <c r="A30" s="18">
        <v>24</v>
      </c>
      <c r="B30" s="18">
        <v>1577.4779849050599</v>
      </c>
      <c r="C30" s="18">
        <v>3053.65420097271</v>
      </c>
      <c r="D30" s="21">
        <v>1570.5007992631538</v>
      </c>
      <c r="E30" s="21">
        <v>3010.8986648615419</v>
      </c>
    </row>
    <row r="31" spans="1:5">
      <c r="A31" s="18">
        <v>25</v>
      </c>
      <c r="B31" s="18">
        <v>1629.255218218286</v>
      </c>
      <c r="C31" s="18">
        <v>3341.8775742521057</v>
      </c>
      <c r="D31" s="21">
        <v>1603.7928142600538</v>
      </c>
      <c r="E31" s="21">
        <v>3300.0822393950243</v>
      </c>
    </row>
    <row r="32" spans="1:5">
      <c r="A32" s="18">
        <v>26</v>
      </c>
      <c r="B32" s="18">
        <v>1662.5420420634207</v>
      </c>
      <c r="C32" s="18">
        <v>3616.8891171772102</v>
      </c>
      <c r="D32" s="21">
        <v>1659.5466332539584</v>
      </c>
      <c r="E32" s="21">
        <v>3609.0545049727994</v>
      </c>
    </row>
    <row r="33" spans="1:5">
      <c r="A33" s="18">
        <v>27</v>
      </c>
      <c r="B33" s="18">
        <v>1771.5973440383889</v>
      </c>
      <c r="C33" s="18">
        <v>3912.2884089683116</v>
      </c>
      <c r="D33" s="21">
        <v>1729.0059315361189</v>
      </c>
      <c r="E33" s="21">
        <v>3918.0776199948341</v>
      </c>
    </row>
    <row r="34" spans="1:5">
      <c r="A34" s="18">
        <v>28</v>
      </c>
      <c r="B34" s="18">
        <v>1803.5891283870753</v>
      </c>
      <c r="C34" s="18">
        <v>4202.5547230810926</v>
      </c>
      <c r="D34" s="21">
        <v>1807.4457806513331</v>
      </c>
      <c r="E34" s="21">
        <v>4211.4539413239745</v>
      </c>
    </row>
    <row r="35" spans="1:5">
      <c r="A35" s="18">
        <v>29</v>
      </c>
      <c r="B35" s="18">
        <v>1832.6227533709357</v>
      </c>
      <c r="C35" s="18">
        <v>4468.1761311563887</v>
      </c>
      <c r="D35" s="21">
        <v>1894.6198315177091</v>
      </c>
      <c r="E35" s="21">
        <v>4476.1784092403932</v>
      </c>
    </row>
    <row r="36" spans="1:5">
      <c r="A36" s="18">
        <v>30</v>
      </c>
      <c r="B36" s="18">
        <v>1984.1147475686962</v>
      </c>
      <c r="C36" s="18">
        <v>4704.2789675712484</v>
      </c>
      <c r="D36" s="21">
        <v>1990.2290081662477</v>
      </c>
      <c r="E36" s="21">
        <v>4701.3414034696125</v>
      </c>
    </row>
    <row r="37" spans="1:5">
      <c r="A37" s="18">
        <v>31</v>
      </c>
      <c r="B37" s="18">
        <v>2133.479620219764</v>
      </c>
      <c r="C37" s="18">
        <v>4888.8657704858369</v>
      </c>
      <c r="D37" s="21">
        <v>2089.8683242620968</v>
      </c>
      <c r="E37" s="21">
        <v>4878.7515307316116</v>
      </c>
    </row>
    <row r="38" spans="1:5">
      <c r="A38" s="18">
        <v>32</v>
      </c>
      <c r="B38" s="18">
        <v>2201.4111362772492</v>
      </c>
      <c r="C38" s="18">
        <v>5009.5804708191708</v>
      </c>
      <c r="D38" s="21">
        <v>2188.8481864970217</v>
      </c>
      <c r="E38" s="21">
        <v>5004.6757795734238</v>
      </c>
    </row>
    <row r="39" spans="1:5">
      <c r="A39" s="18">
        <v>33</v>
      </c>
      <c r="B39" s="18">
        <v>2265.9377911381766</v>
      </c>
      <c r="C39" s="18">
        <v>5104.0669724253639</v>
      </c>
      <c r="D39" s="21">
        <v>2286.8109430713484</v>
      </c>
      <c r="E39" s="21">
        <v>5081.1592406269838</v>
      </c>
    </row>
    <row r="40" spans="1:5">
      <c r="A40" s="18">
        <v>34</v>
      </c>
      <c r="B40" s="18">
        <v>2409.0720984496452</v>
      </c>
      <c r="C40" s="18">
        <v>5093.9919377976903</v>
      </c>
      <c r="D40" s="21">
        <v>2386.6543062087744</v>
      </c>
      <c r="E40" s="21">
        <v>5115.9018869489946</v>
      </c>
    </row>
    <row r="41" spans="1:5">
      <c r="A41" s="18">
        <v>35</v>
      </c>
      <c r="B41" s="18">
        <v>2484.5902364881986</v>
      </c>
      <c r="C41" s="18">
        <v>5125.0412819821686</v>
      </c>
      <c r="D41" s="21">
        <v>2491.8375131305361</v>
      </c>
      <c r="E41" s="21">
        <v>5121.4454403195277</v>
      </c>
    </row>
    <row r="42" spans="1:5">
      <c r="A42" s="18">
        <v>36</v>
      </c>
      <c r="B42" s="18">
        <v>2584.7529336582761</v>
      </c>
      <c r="C42" s="18">
        <v>5117.1883441247592</v>
      </c>
      <c r="D42" s="21">
        <v>2606.4389108158275</v>
      </c>
      <c r="E42" s="21">
        <v>5111.0823586750857</v>
      </c>
    </row>
    <row r="43" spans="1:5">
      <c r="A43" s="18">
        <v>37</v>
      </c>
      <c r="B43" s="18">
        <v>2699.0151924639481</v>
      </c>
      <c r="C43" s="18">
        <v>5088.7993824914338</v>
      </c>
      <c r="D43" s="21">
        <v>2732.2876872147317</v>
      </c>
      <c r="E43" s="21">
        <v>5097.8281938328009</v>
      </c>
    </row>
    <row r="44" spans="1:5">
      <c r="A44" s="18">
        <v>38</v>
      </c>
      <c r="B44" s="18">
        <v>2899.6328682707644</v>
      </c>
      <c r="C44" s="18">
        <v>5091.1171225674807</v>
      </c>
      <c r="D44" s="21">
        <v>2867.0456672774499</v>
      </c>
      <c r="E44" s="21">
        <v>5092.8898656172332</v>
      </c>
    </row>
    <row r="45" spans="1:5">
      <c r="A45" s="18">
        <v>39</v>
      </c>
      <c r="B45" s="18">
        <v>3008.8490379022041</v>
      </c>
      <c r="C45" s="18">
        <v>5060.7324617109216</v>
      </c>
      <c r="D45" s="21">
        <v>3005.1971575772409</v>
      </c>
      <c r="E45" s="21">
        <v>5103.2645162318131</v>
      </c>
    </row>
    <row r="46" spans="1:5">
      <c r="A46" s="18">
        <v>40</v>
      </c>
      <c r="B46" s="18">
        <v>3169.3369104366848</v>
      </c>
      <c r="C46" s="18">
        <v>5131.2545744150721</v>
      </c>
      <c r="D46" s="21">
        <v>3143.474156291009</v>
      </c>
      <c r="E46" s="21">
        <v>5130.6146012840827</v>
      </c>
    </row>
    <row r="47" spans="1:5">
      <c r="A47" s="18">
        <v>41</v>
      </c>
      <c r="B47" s="18">
        <v>3268.9359990315784</v>
      </c>
      <c r="C47" s="18">
        <v>5207.8382016759142</v>
      </c>
      <c r="D47" s="21">
        <v>3281.7704660940685</v>
      </c>
      <c r="E47" s="21">
        <v>5170.4033765406311</v>
      </c>
    </row>
    <row r="48" spans="1:5">
      <c r="A48" s="18">
        <v>42</v>
      </c>
      <c r="B48" s="18">
        <v>3389.5437391212872</v>
      </c>
      <c r="C48" s="18">
        <v>5241.9246605066746</v>
      </c>
      <c r="D48" s="21">
        <v>3423.5150570924807</v>
      </c>
      <c r="E48" s="21">
        <v>5217.7244211037996</v>
      </c>
    </row>
    <row r="49" spans="1:5">
      <c r="A49" s="18">
        <v>43</v>
      </c>
      <c r="B49" s="18">
        <v>3587.7708975128871</v>
      </c>
      <c r="C49" s="18">
        <v>5244.9883427179848</v>
      </c>
      <c r="D49" s="21">
        <v>3572.0345168523118</v>
      </c>
      <c r="E49" s="21">
        <v>5273.0264421814018</v>
      </c>
    </row>
    <row r="50" spans="1:5">
      <c r="A50" s="18">
        <v>44</v>
      </c>
      <c r="B50" s="18">
        <v>3738.2817205009342</v>
      </c>
      <c r="C50" s="18">
        <v>5384.9476729620828</v>
      </c>
      <c r="D50" s="21">
        <v>3728.8290052154771</v>
      </c>
      <c r="E50" s="21">
        <v>5341.9468632895741</v>
      </c>
    </row>
    <row r="51" spans="1:5">
      <c r="A51" s="18">
        <v>45</v>
      </c>
      <c r="B51" s="18">
        <v>3907.3185460690411</v>
      </c>
      <c r="C51" s="18">
        <v>5392.9547697886228</v>
      </c>
      <c r="D51" s="21">
        <v>3896.7602231646188</v>
      </c>
      <c r="E51" s="21">
        <v>5431.4651845347025</v>
      </c>
    </row>
    <row r="52" spans="1:5">
      <c r="A52" s="18">
        <v>46</v>
      </c>
      <c r="B52" s="18">
        <v>4109.6323525751432</v>
      </c>
      <c r="C52" s="18">
        <v>5551.6368302966839</v>
      </c>
      <c r="D52" s="21">
        <v>4081.0065030383894</v>
      </c>
      <c r="E52" s="21">
        <v>5550.2769601068267</v>
      </c>
    </row>
    <row r="53" spans="1:5">
      <c r="A53" s="18">
        <v>47</v>
      </c>
      <c r="B53" s="18">
        <v>4265.2474057142563</v>
      </c>
      <c r="C53" s="18">
        <v>5717.7127721905217</v>
      </c>
      <c r="D53" s="21">
        <v>4288.6696277263345</v>
      </c>
      <c r="E53" s="21">
        <v>5702.6210028857877</v>
      </c>
    </row>
    <row r="54" spans="1:5">
      <c r="A54" s="18">
        <v>48</v>
      </c>
      <c r="B54" s="18">
        <v>4487.1331502651583</v>
      </c>
      <c r="C54" s="18">
        <v>5840.8335684752701</v>
      </c>
      <c r="D54" s="21">
        <v>4526.8439855090492</v>
      </c>
      <c r="E54" s="21">
        <v>5888.0961820355333</v>
      </c>
    </row>
    <row r="55" spans="1:5">
      <c r="A55" s="18">
        <v>49</v>
      </c>
      <c r="B55" s="18">
        <v>4732.9555267756605</v>
      </c>
      <c r="C55" s="18">
        <v>6080.3856406233044</v>
      </c>
      <c r="D55" s="21">
        <v>4796.3158120444632</v>
      </c>
      <c r="E55" s="21">
        <v>6101.2540359903833</v>
      </c>
    </row>
    <row r="56" spans="1:5">
      <c r="A56" s="18">
        <v>50</v>
      </c>
      <c r="B56" s="18">
        <v>5158.5203050754699</v>
      </c>
      <c r="C56" s="18">
        <v>6320.1672702849846</v>
      </c>
      <c r="D56" s="21">
        <v>5088.8829319950473</v>
      </c>
      <c r="E56" s="21">
        <v>6328.6885856995104</v>
      </c>
    </row>
    <row r="57" spans="1:5">
      <c r="A57" s="18">
        <v>51</v>
      </c>
      <c r="B57" s="18">
        <v>5453.9618187086089</v>
      </c>
      <c r="C57" s="18">
        <v>6691.3878478536835</v>
      </c>
      <c r="D57" s="21">
        <v>5390.7757091414751</v>
      </c>
      <c r="E57" s="21">
        <v>6553.9890396735991</v>
      </c>
    </row>
    <row r="58" spans="1:5">
      <c r="A58" s="18">
        <v>52</v>
      </c>
      <c r="B58" s="18">
        <v>5692.6303237986522</v>
      </c>
      <c r="C58" s="18">
        <v>6733.7720097553283</v>
      </c>
      <c r="D58" s="21">
        <v>5695.8213606197978</v>
      </c>
      <c r="E58" s="21">
        <v>6766.1721183763357</v>
      </c>
    </row>
    <row r="59" spans="1:5">
      <c r="A59" s="18">
        <v>53</v>
      </c>
      <c r="B59" s="18">
        <v>5956.5130602965992</v>
      </c>
      <c r="C59" s="18">
        <v>6872.0821500958909</v>
      </c>
      <c r="D59" s="21">
        <v>6007.9233652427492</v>
      </c>
      <c r="E59" s="21">
        <v>6969.5305465058336</v>
      </c>
    </row>
    <row r="60" spans="1:5">
      <c r="A60" s="18">
        <v>54</v>
      </c>
      <c r="B60" s="18">
        <v>6347.192035261005</v>
      </c>
      <c r="C60" s="18">
        <v>7238.7573462991659</v>
      </c>
      <c r="D60" s="21">
        <v>6334.0372649880401</v>
      </c>
      <c r="E60" s="21">
        <v>7170.9794239013008</v>
      </c>
    </row>
    <row r="61" spans="1:5">
      <c r="A61" s="18">
        <v>55</v>
      </c>
      <c r="B61" s="18">
        <v>6678.6072732873581</v>
      </c>
      <c r="C61" s="18">
        <v>7360.5220428563316</v>
      </c>
      <c r="D61" s="21">
        <v>6677.6179548342043</v>
      </c>
      <c r="E61" s="21">
        <v>7372.6181413703762</v>
      </c>
    </row>
    <row r="62" spans="1:5">
      <c r="A62" s="18">
        <v>56</v>
      </c>
      <c r="B62" s="18">
        <v>6985.404978138873</v>
      </c>
      <c r="C62" s="18">
        <v>7587.303555162559</v>
      </c>
      <c r="D62" s="21">
        <v>7039.6482034459905</v>
      </c>
      <c r="E62" s="21">
        <v>7579.937002073525</v>
      </c>
    </row>
    <row r="63" spans="1:5">
      <c r="A63" s="18">
        <v>57</v>
      </c>
      <c r="B63" s="18">
        <v>7389.568993426029</v>
      </c>
      <c r="C63" s="18">
        <v>7787.1178712934643</v>
      </c>
      <c r="D63" s="21">
        <v>7417.7919096788401</v>
      </c>
      <c r="E63" s="21">
        <v>7799.5200507155751</v>
      </c>
    </row>
    <row r="64" spans="1:5">
      <c r="A64" s="18">
        <v>58</v>
      </c>
      <c r="B64" s="18">
        <v>7946.762167636226</v>
      </c>
      <c r="C64" s="18">
        <v>8058.1356443546983</v>
      </c>
      <c r="D64" s="21">
        <v>7805.4118109836227</v>
      </c>
      <c r="E64" s="21">
        <v>8038.5531729969216</v>
      </c>
    </row>
    <row r="65" spans="1:5">
      <c r="A65" s="18">
        <v>59</v>
      </c>
      <c r="B65" s="18">
        <v>8216.4401170853016</v>
      </c>
      <c r="C65" s="18">
        <v>8292.0894959748948</v>
      </c>
      <c r="D65" s="21">
        <v>8197.8643280699325</v>
      </c>
      <c r="E65" s="21">
        <v>8303.2557875317289</v>
      </c>
    </row>
    <row r="66" spans="1:5">
      <c r="A66" s="18">
        <v>60</v>
      </c>
      <c r="B66" s="18">
        <v>8477.2310621460711</v>
      </c>
      <c r="C66" s="18">
        <v>8611.9169001915579</v>
      </c>
      <c r="D66" s="21">
        <v>8602.4117909540928</v>
      </c>
      <c r="E66" s="21">
        <v>8599.0524908560601</v>
      </c>
    </row>
    <row r="67" spans="1:5">
      <c r="A67" s="18">
        <v>61</v>
      </c>
      <c r="B67" s="18">
        <v>9094.6307746923849</v>
      </c>
      <c r="C67" s="18">
        <v>8833.7082983720375</v>
      </c>
      <c r="D67" s="21">
        <v>9030.5694593878197</v>
      </c>
      <c r="E67" s="21">
        <v>8928.071962249538</v>
      </c>
    </row>
    <row r="68" spans="1:5">
      <c r="A68" s="18">
        <v>62</v>
      </c>
      <c r="B68" s="18">
        <v>9423.338215515887</v>
      </c>
      <c r="C68" s="18">
        <v>9318.3621512451209</v>
      </c>
      <c r="D68" s="21">
        <v>9488.2237310591954</v>
      </c>
      <c r="E68" s="21">
        <v>9288.1260930746357</v>
      </c>
    </row>
    <row r="69" spans="1:5">
      <c r="A69" s="18">
        <v>63</v>
      </c>
      <c r="B69" s="18">
        <v>10015.81673065731</v>
      </c>
      <c r="C69" s="18">
        <v>9773.7556039514384</v>
      </c>
      <c r="D69" s="21">
        <v>9979.8005873516177</v>
      </c>
      <c r="E69" s="21">
        <v>9670.0909585160043</v>
      </c>
    </row>
    <row r="70" spans="1:5">
      <c r="A70" s="18">
        <v>64</v>
      </c>
      <c r="B70" s="18">
        <v>10507.020820130936</v>
      </c>
      <c r="C70" s="18">
        <v>9999.2923747580098</v>
      </c>
      <c r="D70" s="21">
        <v>10505.454676000469</v>
      </c>
      <c r="E70" s="21">
        <v>10066.772454868526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L39"/>
  <sheetViews>
    <sheetView workbookViewId="0">
      <selection activeCell="A2" sqref="A2"/>
    </sheetView>
  </sheetViews>
  <sheetFormatPr defaultRowHeight="15"/>
  <sheetData>
    <row r="1" spans="1:12">
      <c r="A1" s="6" t="s">
        <v>187</v>
      </c>
    </row>
    <row r="2" spans="1:12">
      <c r="I2" s="91" t="s">
        <v>167</v>
      </c>
      <c r="J2" s="91"/>
      <c r="K2" s="91"/>
      <c r="L2" s="91"/>
    </row>
    <row r="3" spans="1:12">
      <c r="B3" s="92">
        <v>0.2</v>
      </c>
      <c r="C3" s="92"/>
      <c r="D3" s="92">
        <v>0.1</v>
      </c>
      <c r="E3" s="92"/>
      <c r="F3" s="92">
        <v>0.1</v>
      </c>
      <c r="G3" s="92"/>
      <c r="H3" s="92">
        <v>0.6</v>
      </c>
      <c r="I3" s="92"/>
      <c r="J3" s="93">
        <f>SUM(B3:I3)</f>
        <v>1</v>
      </c>
      <c r="K3" s="93"/>
    </row>
    <row r="4" spans="1:12">
      <c r="B4" s="90" t="s">
        <v>0</v>
      </c>
      <c r="C4" s="90"/>
      <c r="D4" s="90" t="s">
        <v>1</v>
      </c>
      <c r="E4" s="90"/>
      <c r="F4" s="90" t="s">
        <v>2</v>
      </c>
      <c r="G4" s="90"/>
      <c r="H4" s="90" t="s">
        <v>3</v>
      </c>
      <c r="I4" s="90"/>
      <c r="J4" s="90" t="s">
        <v>4</v>
      </c>
      <c r="K4" s="90"/>
    </row>
    <row r="5" spans="1:12">
      <c r="A5" s="1" t="s">
        <v>5</v>
      </c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  <c r="H5" s="1" t="s">
        <v>6</v>
      </c>
      <c r="I5" s="1" t="s">
        <v>7</v>
      </c>
      <c r="J5" s="1" t="s">
        <v>6</v>
      </c>
      <c r="K5" s="1" t="s">
        <v>7</v>
      </c>
    </row>
    <row r="6" spans="1:12">
      <c r="A6" s="3">
        <v>65</v>
      </c>
      <c r="B6" s="4">
        <v>1.2964395681458631</v>
      </c>
      <c r="C6" s="4">
        <v>0.87319256987571436</v>
      </c>
      <c r="D6" s="4">
        <v>0.99558871850834063</v>
      </c>
      <c r="E6" s="4">
        <v>1.0224334170293214</v>
      </c>
      <c r="F6" s="4">
        <v>0.76344486467073513</v>
      </c>
      <c r="G6" s="4">
        <v>0.83587173429787909</v>
      </c>
      <c r="H6" s="4">
        <v>0.77849629679414734</v>
      </c>
      <c r="I6" s="4">
        <v>0.76879024411978725</v>
      </c>
      <c r="J6" s="5">
        <f>B6*B$3+D6*D$3+F6*F$3+H6*H$3</f>
        <v>0.90228905002356863</v>
      </c>
      <c r="K6" s="5">
        <f>C6*B$3+E6*D$3+G6*F$3+I6*H$3</f>
        <v>0.82174317557973531</v>
      </c>
    </row>
    <row r="7" spans="1:12">
      <c r="A7" s="3">
        <v>66</v>
      </c>
      <c r="B7" s="4">
        <v>1.1837720630000621</v>
      </c>
      <c r="C7" s="4">
        <v>0.8010515481976086</v>
      </c>
      <c r="D7" s="4">
        <v>1.0042634822493852</v>
      </c>
      <c r="E7" s="4">
        <v>1.0176736387234366</v>
      </c>
      <c r="F7" s="4">
        <v>0.79971113481745104</v>
      </c>
      <c r="G7" s="4">
        <v>0.85788017792719251</v>
      </c>
      <c r="H7" s="4">
        <v>0.833818494335959</v>
      </c>
      <c r="I7" s="4">
        <v>0.82363737775341672</v>
      </c>
      <c r="J7" s="5">
        <f t="shared" ref="J7:J39" si="0">B7*B$3+D7*D$3+F7*F$3+H7*H$3</f>
        <v>0.91744297090827143</v>
      </c>
      <c r="K7" s="5">
        <f t="shared" ref="K7:K39" si="1">C7*B$3+E7*D$3+G7*F$3+I7*H$3</f>
        <v>0.84194811795663471</v>
      </c>
    </row>
    <row r="8" spans="1:12">
      <c r="A8" s="3">
        <v>67</v>
      </c>
      <c r="B8" s="4">
        <v>1.090965892605732</v>
      </c>
      <c r="C8" s="4">
        <v>0.74546247930131693</v>
      </c>
      <c r="D8" s="4">
        <v>1.0145748225374813</v>
      </c>
      <c r="E8" s="4">
        <v>1.0138621363155425</v>
      </c>
      <c r="F8" s="4">
        <v>0.83488748213213526</v>
      </c>
      <c r="G8" s="4">
        <v>0.87951678824935542</v>
      </c>
      <c r="H8" s="4">
        <v>0.8832446011189532</v>
      </c>
      <c r="I8" s="4">
        <v>0.87225309649935501</v>
      </c>
      <c r="J8" s="5">
        <f t="shared" si="0"/>
        <v>0.93308616965947999</v>
      </c>
      <c r="K8" s="5">
        <f t="shared" si="1"/>
        <v>0.86178224621636623</v>
      </c>
    </row>
    <row r="9" spans="1:12">
      <c r="A9" s="3">
        <v>68</v>
      </c>
      <c r="B9" s="4">
        <v>1.0178934550099035</v>
      </c>
      <c r="C9" s="4">
        <v>0.70609976954638587</v>
      </c>
      <c r="D9" s="4">
        <v>1.0261889949853118</v>
      </c>
      <c r="E9" s="4">
        <v>1.0113692875078339</v>
      </c>
      <c r="F9" s="4">
        <v>0.86894529016852384</v>
      </c>
      <c r="G9" s="4">
        <v>0.90075619480989944</v>
      </c>
      <c r="H9" s="4">
        <v>0.92682171759712773</v>
      </c>
      <c r="I9" s="4">
        <v>0.9146713810073378</v>
      </c>
      <c r="J9" s="5">
        <f t="shared" si="0"/>
        <v>0.94918515007564097</v>
      </c>
      <c r="K9" s="5">
        <f t="shared" si="1"/>
        <v>0.88123533074545324</v>
      </c>
    </row>
    <row r="10" spans="1:12">
      <c r="A10" s="3">
        <v>69</v>
      </c>
      <c r="B10" s="4">
        <v>0.9638707399644556</v>
      </c>
      <c r="C10" s="4">
        <v>0.68196345051597063</v>
      </c>
      <c r="D10" s="4">
        <v>1.0383781689779863</v>
      </c>
      <c r="E10" s="4">
        <v>1.0100601101172142</v>
      </c>
      <c r="F10" s="4">
        <v>0.90185754651617434</v>
      </c>
      <c r="G10" s="4">
        <v>0.92150200356117462</v>
      </c>
      <c r="H10" s="4">
        <v>0.96504004661252429</v>
      </c>
      <c r="I10" s="4">
        <v>0.95104073311262327</v>
      </c>
      <c r="J10" s="5">
        <f t="shared" si="0"/>
        <v>0.96582174750982164</v>
      </c>
      <c r="K10" s="5">
        <f t="shared" si="1"/>
        <v>0.90017334133860705</v>
      </c>
    </row>
    <row r="11" spans="1:12">
      <c r="A11" s="3">
        <v>70</v>
      </c>
      <c r="B11" s="4">
        <v>0.9269785778659867</v>
      </c>
      <c r="C11" s="4">
        <v>0.67157420560958925</v>
      </c>
      <c r="D11" s="4">
        <v>1.0503254372531008</v>
      </c>
      <c r="E11" s="4">
        <v>1.0091792789440024</v>
      </c>
      <c r="F11" s="4">
        <v>0.9335907370286578</v>
      </c>
      <c r="G11" s="4">
        <v>0.9415824539687816</v>
      </c>
      <c r="H11" s="4">
        <v>0.99856359391077876</v>
      </c>
      <c r="I11" s="4">
        <v>0.98165931074126433</v>
      </c>
      <c r="J11" s="5">
        <f t="shared" si="0"/>
        <v>0.98292548934784052</v>
      </c>
      <c r="K11" s="5">
        <f t="shared" si="1"/>
        <v>0.91838660085795487</v>
      </c>
    </row>
    <row r="12" spans="1:12">
      <c r="A12" s="3">
        <v>71</v>
      </c>
      <c r="B12" s="4">
        <v>0.90374483290787933</v>
      </c>
      <c r="C12" s="4">
        <v>0.67272210709302438</v>
      </c>
      <c r="D12" s="4">
        <v>1.0615274986723171</v>
      </c>
      <c r="E12" s="4">
        <v>1.0079024638145653</v>
      </c>
      <c r="F12" s="4">
        <v>0.96412076320051832</v>
      </c>
      <c r="G12" s="4">
        <v>0.96075215522196789</v>
      </c>
      <c r="H12" s="4">
        <v>1.0275857664559991</v>
      </c>
      <c r="I12" s="4">
        <v>1.0072231529665339</v>
      </c>
      <c r="J12" s="5">
        <f t="shared" si="0"/>
        <v>0.99986525264245874</v>
      </c>
      <c r="K12" s="5">
        <f t="shared" si="1"/>
        <v>0.93574377510217843</v>
      </c>
    </row>
    <row r="13" spans="1:12">
      <c r="A13" s="3">
        <v>72</v>
      </c>
      <c r="B13" s="4">
        <v>0.89042041524689886</v>
      </c>
      <c r="C13" s="4">
        <v>0.68283891677751574</v>
      </c>
      <c r="D13" s="4">
        <v>1.0717004749305683</v>
      </c>
      <c r="E13" s="4">
        <v>1.0057804597367535</v>
      </c>
      <c r="F13" s="4">
        <v>0.99344089591298201</v>
      </c>
      <c r="G13" s="4">
        <v>0.97874887478930905</v>
      </c>
      <c r="H13" s="4">
        <v>1.0521423034613875</v>
      </c>
      <c r="I13" s="4">
        <v>1.0285452779209225</v>
      </c>
      <c r="J13" s="5">
        <f t="shared" si="0"/>
        <v>1.0158836022105673</v>
      </c>
      <c r="K13" s="5">
        <f t="shared" si="1"/>
        <v>0.95214788356066293</v>
      </c>
    </row>
    <row r="14" spans="1:12">
      <c r="A14" s="3">
        <v>73</v>
      </c>
      <c r="B14" s="4">
        <v>0.88424762689844461</v>
      </c>
      <c r="C14" s="4">
        <v>0.69928393762567453</v>
      </c>
      <c r="D14" s="4">
        <v>1.080493529489345</v>
      </c>
      <c r="E14" s="4">
        <v>1.0025977081033819</v>
      </c>
      <c r="F14" s="4">
        <v>1.0215435236629804</v>
      </c>
      <c r="G14" s="4">
        <v>0.99535555644102613</v>
      </c>
      <c r="H14" s="4">
        <v>1.0723827622919413</v>
      </c>
      <c r="I14" s="4">
        <v>1.0464240228548134</v>
      </c>
      <c r="J14" s="5">
        <f t="shared" si="0"/>
        <v>1.0304828880700863</v>
      </c>
      <c r="K14" s="5">
        <f t="shared" si="1"/>
        <v>0.9675065276924637</v>
      </c>
    </row>
    <row r="15" spans="1:12">
      <c r="A15" s="3">
        <v>74</v>
      </c>
      <c r="B15" s="4">
        <v>0.88370483952171264</v>
      </c>
      <c r="C15" s="4">
        <v>0.72017856462895224</v>
      </c>
      <c r="D15" s="4">
        <v>1.0875075201427129</v>
      </c>
      <c r="E15" s="4">
        <v>0.99836354147608586</v>
      </c>
      <c r="F15" s="4">
        <v>1.048389838831463</v>
      </c>
      <c r="G15" s="4">
        <v>1.0104426384667864</v>
      </c>
      <c r="H15" s="4">
        <v>1.0889052791364053</v>
      </c>
      <c r="I15" s="4">
        <v>1.0612694475949069</v>
      </c>
      <c r="J15" s="5">
        <f t="shared" si="0"/>
        <v>1.0436738712836033</v>
      </c>
      <c r="K15" s="5">
        <f t="shared" si="1"/>
        <v>0.98167799947702183</v>
      </c>
    </row>
    <row r="16" spans="1:12">
      <c r="A16" s="3">
        <v>75</v>
      </c>
      <c r="B16" s="4">
        <v>0.88777981768646341</v>
      </c>
      <c r="C16" s="4">
        <v>0.74500977403329915</v>
      </c>
      <c r="D16" s="4">
        <v>1.0923676976682872</v>
      </c>
      <c r="E16" s="4">
        <v>0.99291418927525199</v>
      </c>
      <c r="F16" s="4">
        <v>1.0738843890818424</v>
      </c>
      <c r="G16" s="4">
        <v>1.0239862870457324</v>
      </c>
      <c r="H16" s="4">
        <v>1.102516771525387</v>
      </c>
      <c r="I16" s="4">
        <v>1.073256300199293</v>
      </c>
      <c r="J16" s="5">
        <f t="shared" si="0"/>
        <v>1.0556912351275378</v>
      </c>
      <c r="K16" s="5">
        <f t="shared" si="1"/>
        <v>0.99464578255833391</v>
      </c>
    </row>
    <row r="17" spans="1:11">
      <c r="A17" s="3">
        <v>76</v>
      </c>
      <c r="B17" s="4">
        <v>0.89644584024747265</v>
      </c>
      <c r="C17" s="4">
        <v>0.77430357899444413</v>
      </c>
      <c r="D17" s="4">
        <v>1.0947171310045658</v>
      </c>
      <c r="E17" s="4">
        <v>0.98620084406867092</v>
      </c>
      <c r="F17" s="4">
        <v>1.0978825086051474</v>
      </c>
      <c r="G17" s="4">
        <v>1.0360184864123296</v>
      </c>
      <c r="H17" s="4">
        <v>1.1140799166251378</v>
      </c>
      <c r="I17" s="4">
        <v>1.0825439903756722</v>
      </c>
      <c r="J17" s="5">
        <f t="shared" si="0"/>
        <v>1.0669970819855485</v>
      </c>
      <c r="K17" s="5">
        <f t="shared" si="1"/>
        <v>1.0066090430723922</v>
      </c>
    </row>
    <row r="18" spans="1:11">
      <c r="A18" s="3">
        <v>77</v>
      </c>
      <c r="B18" s="4">
        <v>0.91079782187381508</v>
      </c>
      <c r="C18" s="4">
        <v>0.80914154527525761</v>
      </c>
      <c r="D18" s="4">
        <v>1.0945420665238712</v>
      </c>
      <c r="E18" s="4">
        <v>0.97834526529580068</v>
      </c>
      <c r="F18" s="4">
        <v>1.1202034456013188</v>
      </c>
      <c r="G18" s="4">
        <v>1.0466008498860577</v>
      </c>
      <c r="H18" s="4">
        <v>1.1240066774517812</v>
      </c>
      <c r="I18" s="4">
        <v>1.0894808758335202</v>
      </c>
      <c r="J18" s="5">
        <f t="shared" si="0"/>
        <v>1.0780381220583508</v>
      </c>
      <c r="K18" s="5">
        <f t="shared" si="1"/>
        <v>1.0180114460733494</v>
      </c>
    </row>
    <row r="19" spans="1:11">
      <c r="A19" s="3">
        <v>78</v>
      </c>
      <c r="B19" s="4">
        <v>0.93229033328194411</v>
      </c>
      <c r="C19" s="4">
        <v>0.85076267264281469</v>
      </c>
      <c r="D19" s="4">
        <v>1.0921675065432881</v>
      </c>
      <c r="E19" s="4">
        <v>0.96973153742271989</v>
      </c>
      <c r="F19" s="4">
        <v>1.1406366646498369</v>
      </c>
      <c r="G19" s="4">
        <v>1.0557883014468548</v>
      </c>
      <c r="H19" s="4">
        <v>1.1319824903351789</v>
      </c>
      <c r="I19" s="4">
        <v>1.0942106004232197</v>
      </c>
      <c r="J19" s="5">
        <f t="shared" si="0"/>
        <v>1.0889279779768086</v>
      </c>
      <c r="K19" s="5">
        <f t="shared" si="1"/>
        <v>1.0292308786694524</v>
      </c>
    </row>
    <row r="20" spans="1:11">
      <c r="A20" s="3">
        <v>79</v>
      </c>
      <c r="B20" s="4">
        <v>0.96204545203872194</v>
      </c>
      <c r="C20" s="4">
        <v>0.90014555827240816</v>
      </c>
      <c r="D20" s="4">
        <v>1.0880146493762088</v>
      </c>
      <c r="E20" s="4">
        <v>0.96076535746661085</v>
      </c>
      <c r="F20" s="4">
        <v>1.158984726256044</v>
      </c>
      <c r="G20" s="4">
        <v>1.0635957065861976</v>
      </c>
      <c r="H20" s="4">
        <v>1.1369078700665742</v>
      </c>
      <c r="I20" s="4">
        <v>1.0966141232886231</v>
      </c>
      <c r="J20" s="5">
        <f t="shared" si="0"/>
        <v>1.0992537500109143</v>
      </c>
      <c r="K20" s="5">
        <f t="shared" si="1"/>
        <v>1.0404336920329365</v>
      </c>
    </row>
    <row r="21" spans="1:11">
      <c r="A21" s="3">
        <v>80</v>
      </c>
      <c r="B21" s="4">
        <v>1.0005274664266093</v>
      </c>
      <c r="C21" s="4">
        <v>0.95782360812559308</v>
      </c>
      <c r="D21" s="4">
        <v>1.0824616523779771</v>
      </c>
      <c r="E21" s="4">
        <v>0.95179915446793117</v>
      </c>
      <c r="F21" s="4">
        <v>1.175102417879218</v>
      </c>
      <c r="G21" s="4">
        <v>1.069953744017458</v>
      </c>
      <c r="H21" s="4">
        <v>1.137342865199064</v>
      </c>
      <c r="I21" s="4">
        <v>1.0960806648311447</v>
      </c>
      <c r="J21" s="5">
        <f t="shared" si="0"/>
        <v>1.1082676194304797</v>
      </c>
      <c r="K21" s="5">
        <f t="shared" si="1"/>
        <v>1.0513884103723443</v>
      </c>
    </row>
    <row r="22" spans="1:11">
      <c r="A22" s="3">
        <v>81</v>
      </c>
      <c r="B22" s="4">
        <v>1.0474295153425046</v>
      </c>
      <c r="C22" s="4">
        <v>1.0234578781474439</v>
      </c>
      <c r="D22" s="4">
        <v>1.0756704733960885</v>
      </c>
      <c r="E22" s="4">
        <v>0.94274439800491505</v>
      </c>
      <c r="F22" s="4">
        <v>1.1889163287618336</v>
      </c>
      <c r="G22" s="4">
        <v>1.0746993018952085</v>
      </c>
      <c r="H22" s="4">
        <v>1.1320728711962116</v>
      </c>
      <c r="I22" s="4">
        <v>1.0919240988695971</v>
      </c>
      <c r="J22" s="5">
        <f t="shared" si="0"/>
        <v>1.11518830600202</v>
      </c>
      <c r="K22" s="5">
        <f t="shared" si="1"/>
        <v>1.0615904049412594</v>
      </c>
    </row>
    <row r="23" spans="1:11">
      <c r="A23" s="3">
        <v>82</v>
      </c>
      <c r="B23" s="4">
        <v>1.1017670877776222</v>
      </c>
      <c r="C23" s="4">
        <v>1.0957702594912639</v>
      </c>
      <c r="D23" s="4">
        <v>1.0675484429459194</v>
      </c>
      <c r="E23" s="4">
        <v>0.93337421933277043</v>
      </c>
      <c r="F23" s="4">
        <v>1.2004098461764134</v>
      </c>
      <c r="G23" s="4">
        <v>1.0776282140584019</v>
      </c>
      <c r="H23" s="4">
        <v>1.1203537439650126</v>
      </c>
      <c r="I23" s="4">
        <v>1.0840194673559476</v>
      </c>
      <c r="J23" s="5">
        <f t="shared" si="0"/>
        <v>1.1193614928467652</v>
      </c>
      <c r="K23" s="5">
        <f t="shared" si="1"/>
        <v>1.0706659756509387</v>
      </c>
    </row>
    <row r="24" spans="1:11">
      <c r="A24" s="3">
        <v>83</v>
      </c>
      <c r="B24" s="4">
        <v>1.1623582232721035</v>
      </c>
      <c r="C24" s="4">
        <v>1.1728111700548094</v>
      </c>
      <c r="D24" s="4">
        <v>1.058030376838897</v>
      </c>
      <c r="E24" s="4">
        <v>0.92361292692498709</v>
      </c>
      <c r="F24" s="4">
        <v>1.2095962386195771</v>
      </c>
      <c r="G24" s="4">
        <v>1.0785497474566947</v>
      </c>
      <c r="H24" s="4">
        <v>1.1023444461610612</v>
      </c>
      <c r="I24" s="4">
        <v>1.0730438437152316</v>
      </c>
      <c r="J24" s="5">
        <f t="shared" si="0"/>
        <v>1.1206409738969048</v>
      </c>
      <c r="K24" s="5">
        <f t="shared" si="1"/>
        <v>1.0786048076782691</v>
      </c>
    </row>
    <row r="25" spans="1:11">
      <c r="A25" s="3">
        <v>84</v>
      </c>
      <c r="B25" s="4">
        <v>1.2279614664290621</v>
      </c>
      <c r="C25" s="4">
        <v>1.2525643971622091</v>
      </c>
      <c r="D25" s="4">
        <v>1.047216779481315</v>
      </c>
      <c r="E25" s="4">
        <v>0.91356021572048807</v>
      </c>
      <c r="F25" s="4">
        <v>1.2164840212841213</v>
      </c>
      <c r="G25" s="4">
        <v>1.077326729514535</v>
      </c>
      <c r="H25" s="4">
        <v>1.0790584822648503</v>
      </c>
      <c r="I25" s="4">
        <v>1.059500993422718</v>
      </c>
      <c r="J25" s="5">
        <f t="shared" si="0"/>
        <v>1.1193974627212662</v>
      </c>
      <c r="K25" s="5">
        <f t="shared" si="1"/>
        <v>1.0853021700095749</v>
      </c>
    </row>
    <row r="26" spans="1:11">
      <c r="A26" s="3">
        <v>85</v>
      </c>
      <c r="B26" s="4">
        <v>1.2972913338840115</v>
      </c>
      <c r="C26" s="4">
        <v>1.3334258978649174</v>
      </c>
      <c r="D26" s="4">
        <v>1.0353482031837409</v>
      </c>
      <c r="E26" s="4">
        <v>0.90343867149598456</v>
      </c>
      <c r="F26" s="4">
        <v>1.2210746333229687</v>
      </c>
      <c r="G26" s="4">
        <v>1.0738982404494766</v>
      </c>
      <c r="H26" s="4">
        <v>1.0520771358150134</v>
      </c>
      <c r="I26" s="4">
        <v>1.0436206130842856</v>
      </c>
      <c r="J26" s="5">
        <f t="shared" si="0"/>
        <v>1.1163468319164813</v>
      </c>
      <c r="K26" s="5">
        <f t="shared" si="1"/>
        <v>1.0905912386181009</v>
      </c>
    </row>
    <row r="27" spans="1:11">
      <c r="A27" s="3">
        <v>86</v>
      </c>
      <c r="B27" s="4">
        <v>1.3690798629159737</v>
      </c>
      <c r="C27" s="4">
        <v>1.4142562494771371</v>
      </c>
      <c r="D27" s="4">
        <v>1.0225753973456202</v>
      </c>
      <c r="E27" s="4">
        <v>0.89347174604395074</v>
      </c>
      <c r="F27" s="4">
        <v>1.2233585448577102</v>
      </c>
      <c r="G27" s="4">
        <v>1.0682736411247828</v>
      </c>
      <c r="H27" s="4">
        <v>1.0230252636413626</v>
      </c>
      <c r="I27" s="4">
        <v>1.0258010166032141</v>
      </c>
      <c r="J27" s="5">
        <f t="shared" si="0"/>
        <v>1.1122245249883453</v>
      </c>
      <c r="K27" s="5">
        <f t="shared" si="1"/>
        <v>1.0945063985742292</v>
      </c>
    </row>
    <row r="28" spans="1:11">
      <c r="A28" s="3">
        <v>87</v>
      </c>
      <c r="B28" s="4">
        <v>1.4421070917880043</v>
      </c>
      <c r="C28" s="4">
        <v>1.4940575216073055</v>
      </c>
      <c r="D28" s="4">
        <v>1.0088447245380519</v>
      </c>
      <c r="E28" s="4">
        <v>0.88377281185129342</v>
      </c>
      <c r="F28" s="4">
        <v>1.2233096215868813</v>
      </c>
      <c r="G28" s="4">
        <v>1.0604993260974274</v>
      </c>
      <c r="H28" s="4">
        <v>0.99342352351163088</v>
      </c>
      <c r="I28" s="4">
        <v>1.0069126722593922</v>
      </c>
      <c r="J28" s="5">
        <f t="shared" si="0"/>
        <v>1.1076909670770727</v>
      </c>
      <c r="K28" s="5">
        <f t="shared" si="1"/>
        <v>1.0973863214719686</v>
      </c>
    </row>
    <row r="29" spans="1:11">
      <c r="A29" s="3">
        <v>88</v>
      </c>
      <c r="B29" s="4">
        <v>1.5152740157790094</v>
      </c>
      <c r="C29" s="4">
        <v>1.5716659515604627</v>
      </c>
      <c r="D29" s="4">
        <v>0.99398829777621933</v>
      </c>
      <c r="E29" s="4">
        <v>0.87434731057526249</v>
      </c>
      <c r="F29" s="4">
        <v>1.2208849386182119</v>
      </c>
      <c r="G29" s="4">
        <v>1.0506068310678951</v>
      </c>
      <c r="H29" s="4">
        <v>0.9645156469960382</v>
      </c>
      <c r="I29" s="4">
        <v>0.98795545277882579</v>
      </c>
      <c r="J29" s="5">
        <f t="shared" si="0"/>
        <v>1.1032515149928679</v>
      </c>
      <c r="K29" s="5">
        <f t="shared" si="1"/>
        <v>1.0996018761437036</v>
      </c>
    </row>
    <row r="30" spans="1:11">
      <c r="A30" s="3">
        <v>89</v>
      </c>
      <c r="B30" s="4">
        <v>1.5877140740861557</v>
      </c>
      <c r="C30" s="4">
        <v>1.6451748117379579</v>
      </c>
      <c r="D30" s="4">
        <v>0.97795179403160404</v>
      </c>
      <c r="E30" s="4">
        <v>0.86506465205529126</v>
      </c>
      <c r="F30" s="4">
        <v>1.2160253893089839</v>
      </c>
      <c r="G30" s="4">
        <v>1.0385702893250763</v>
      </c>
      <c r="H30" s="4">
        <v>0.93710307463630804</v>
      </c>
      <c r="I30" s="4">
        <v>0.96956817675136264</v>
      </c>
      <c r="J30" s="5">
        <f t="shared" si="0"/>
        <v>1.0992023779330746</v>
      </c>
      <c r="K30" s="5">
        <f t="shared" si="1"/>
        <v>1.1011393625364461</v>
      </c>
    </row>
    <row r="31" spans="1:11">
      <c r="A31" s="3">
        <v>90</v>
      </c>
      <c r="B31" s="4">
        <v>1.6590655845608766</v>
      </c>
      <c r="C31" s="4">
        <v>1.7117345592074829</v>
      </c>
      <c r="D31" s="4">
        <v>0.9608341808139913</v>
      </c>
      <c r="E31" s="4">
        <v>0.85556070710988952</v>
      </c>
      <c r="F31" s="4">
        <v>1.2086622931333357</v>
      </c>
      <c r="G31" s="4">
        <v>1.024287293887657</v>
      </c>
      <c r="H31" s="4">
        <v>0.91150732371744425</v>
      </c>
      <c r="I31" s="4">
        <v>0.9519655368104124</v>
      </c>
      <c r="J31" s="5">
        <f t="shared" si="0"/>
        <v>1.0956671585373745</v>
      </c>
      <c r="K31" s="5">
        <f t="shared" si="1"/>
        <v>1.1015110340274987</v>
      </c>
    </row>
    <row r="32" spans="1:11">
      <c r="A32" s="3">
        <v>91</v>
      </c>
      <c r="B32" s="4">
        <v>1.7291787131319662</v>
      </c>
      <c r="C32" s="4">
        <v>1.7678549802569246</v>
      </c>
      <c r="D32" s="4">
        <v>0.94274828168403568</v>
      </c>
      <c r="E32" s="4">
        <v>0.84509041404609009</v>
      </c>
      <c r="F32" s="4">
        <v>1.1987158413824017</v>
      </c>
      <c r="G32" s="4">
        <v>1.0075832123915978</v>
      </c>
      <c r="H32" s="4">
        <v>0.88766381934874072</v>
      </c>
      <c r="I32" s="4">
        <v>0.93521031478407912</v>
      </c>
      <c r="J32" s="5">
        <f t="shared" si="0"/>
        <v>1.0925804465422815</v>
      </c>
      <c r="K32" s="5">
        <f t="shared" si="1"/>
        <v>1.0999645475656012</v>
      </c>
    </row>
    <row r="33" spans="1:11">
      <c r="A33" s="3">
        <v>92</v>
      </c>
      <c r="B33" s="4">
        <v>1.7977548142652622</v>
      </c>
      <c r="C33" s="4">
        <v>1.809836709888893</v>
      </c>
      <c r="D33" s="4">
        <v>0.92366271684419543</v>
      </c>
      <c r="E33" s="4">
        <v>0.8326403129100507</v>
      </c>
      <c r="F33" s="4">
        <v>1.1860926894125132</v>
      </c>
      <c r="G33" s="4">
        <v>0.98822764189799062</v>
      </c>
      <c r="H33" s="4">
        <v>0.86539919474941163</v>
      </c>
      <c r="I33" s="4">
        <v>0.91926360942005847</v>
      </c>
      <c r="J33" s="5">
        <f t="shared" si="0"/>
        <v>1.0897660203283703</v>
      </c>
      <c r="K33" s="5">
        <f t="shared" si="1"/>
        <v>1.095612303110618</v>
      </c>
    </row>
    <row r="34" spans="1:11">
      <c r="A34" s="3">
        <v>93</v>
      </c>
      <c r="B34" s="4">
        <v>1.8642704120303288</v>
      </c>
      <c r="C34" s="4">
        <v>1.8341624877842604</v>
      </c>
      <c r="D34" s="4">
        <v>0.90342012264090987</v>
      </c>
      <c r="E34" s="4">
        <v>0.81709948364022011</v>
      </c>
      <c r="F34" s="4">
        <v>1.170698662419615</v>
      </c>
      <c r="G34" s="4">
        <v>0.96596141918177603</v>
      </c>
      <c r="H34" s="4">
        <v>0.84451915927195542</v>
      </c>
      <c r="I34" s="4">
        <v>0.90403965186070312</v>
      </c>
      <c r="J34" s="5">
        <f t="shared" si="0"/>
        <v>1.0869774564752914</v>
      </c>
      <c r="K34" s="5">
        <f t="shared" si="1"/>
        <v>1.0875623789554736</v>
      </c>
    </row>
    <row r="35" spans="1:11">
      <c r="A35" s="3">
        <v>94</v>
      </c>
      <c r="B35" s="4">
        <v>1.928083796606866</v>
      </c>
      <c r="C35" s="4">
        <v>1.8377531099020699</v>
      </c>
      <c r="D35" s="4">
        <v>0.88184279444986724</v>
      </c>
      <c r="E35" s="4">
        <v>0.79743295340470088</v>
      </c>
      <c r="F35" s="4">
        <v>1.1524489012932988</v>
      </c>
      <c r="G35" s="4">
        <v>0.94052758972632655</v>
      </c>
      <c r="H35" s="4">
        <v>0.82485748748589971</v>
      </c>
      <c r="I35" s="4">
        <v>0.88944592514889931</v>
      </c>
      <c r="J35" s="5">
        <f t="shared" si="0"/>
        <v>1.0839604213872296</v>
      </c>
      <c r="K35" s="5">
        <f t="shared" si="1"/>
        <v>1.0750142313828563</v>
      </c>
    </row>
    <row r="36" spans="1:11">
      <c r="A36" s="3">
        <v>95</v>
      </c>
      <c r="B36" s="4">
        <v>1.9885600925285554</v>
      </c>
      <c r="C36" s="4">
        <v>1.8180795736048261</v>
      </c>
      <c r="D36" s="4">
        <v>0.85876972635849025</v>
      </c>
      <c r="E36" s="4">
        <v>0.77273946804919302</v>
      </c>
      <c r="F36" s="4">
        <v>1.1312748525185361</v>
      </c>
      <c r="G36" s="4">
        <v>0.9116978083953956</v>
      </c>
      <c r="H36" s="4">
        <v>0.80629525246107836</v>
      </c>
      <c r="I36" s="4">
        <v>0.87540663218687487</v>
      </c>
      <c r="J36" s="5">
        <f t="shared" si="0"/>
        <v>1.0804936278700608</v>
      </c>
      <c r="K36" s="5">
        <f t="shared" si="1"/>
        <v>1.0573036216775489</v>
      </c>
    </row>
    <row r="37" spans="1:11">
      <c r="A37" s="3">
        <v>96</v>
      </c>
      <c r="B37" s="4">
        <v>2.045196982217055</v>
      </c>
      <c r="C37" s="4">
        <v>1.7732668748282405</v>
      </c>
      <c r="D37" s="4">
        <v>0.83407655172942352</v>
      </c>
      <c r="E37" s="4">
        <v>0.74230882803288634</v>
      </c>
      <c r="F37" s="4">
        <v>1.1071258391129832</v>
      </c>
      <c r="G37" s="4">
        <v>0.87929786945084476</v>
      </c>
      <c r="H37" s="4">
        <v>0.78876091327711151</v>
      </c>
      <c r="I37" s="4">
        <v>0.86187172117285815</v>
      </c>
      <c r="J37" s="5">
        <f t="shared" si="0"/>
        <v>1.0764161834939185</v>
      </c>
      <c r="K37" s="5">
        <f t="shared" si="1"/>
        <v>1.0339370774177361</v>
      </c>
    </row>
    <row r="38" spans="1:11">
      <c r="A38" s="3">
        <v>97</v>
      </c>
      <c r="B38" s="4">
        <v>2.0976975821687485</v>
      </c>
      <c r="C38" s="4">
        <v>1.7021420341179045</v>
      </c>
      <c r="D38" s="4">
        <v>0.80770212663227792</v>
      </c>
      <c r="E38" s="4">
        <v>0.70567788004510257</v>
      </c>
      <c r="F38" s="4">
        <v>1.0799719335662716</v>
      </c>
      <c r="G38" s="4">
        <v>0.84322048783725889</v>
      </c>
      <c r="H38" s="4">
        <v>0.77222032567836696</v>
      </c>
      <c r="I38" s="4">
        <v>0.84881554933932524</v>
      </c>
      <c r="J38" s="5">
        <f t="shared" si="0"/>
        <v>1.0716391178606248</v>
      </c>
      <c r="K38" s="5">
        <f t="shared" si="1"/>
        <v>1.0046075732154121</v>
      </c>
    </row>
    <row r="39" spans="1:11">
      <c r="A39" s="3">
        <v>98</v>
      </c>
      <c r="B39" s="4">
        <v>2.1459618996276393</v>
      </c>
      <c r="C39" s="4">
        <v>1.6042732657510672</v>
      </c>
      <c r="D39" s="4">
        <v>0.77962747008040267</v>
      </c>
      <c r="E39" s="4">
        <v>0.66265560256098199</v>
      </c>
      <c r="F39" s="4">
        <v>1.0498024322823114</v>
      </c>
      <c r="G39" s="4">
        <v>0.80342423737536262</v>
      </c>
      <c r="H39" s="4">
        <v>0.75666300581521806</v>
      </c>
      <c r="I39" s="4">
        <v>0.83622982274660274</v>
      </c>
      <c r="J39" s="5">
        <f t="shared" si="0"/>
        <v>1.0661331736509301</v>
      </c>
      <c r="K39" s="5">
        <f t="shared" si="1"/>
        <v>0.96920053079180946</v>
      </c>
    </row>
  </sheetData>
  <sheetProtection password="D0A7" sheet="1" objects="1" scenarios="1"/>
  <mergeCells count="11">
    <mergeCell ref="I2:L2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</mergeCells>
  <conditionalFormatting sqref="J3:K3">
    <cfRule type="cellIs" dxfId="1" priority="2" operator="notEqual">
      <formula>1</formula>
    </cfRule>
  </conditionalFormatting>
  <conditionalFormatting sqref="I2">
    <cfRule type="expression" dxfId="0" priority="1">
      <formula>$J$3=1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D35"/>
  <sheetViews>
    <sheetView workbookViewId="0">
      <selection activeCell="A2" sqref="A2"/>
    </sheetView>
  </sheetViews>
  <sheetFormatPr defaultRowHeight="15"/>
  <sheetData>
    <row r="1" spans="1:4">
      <c r="A1" s="7" t="s">
        <v>186</v>
      </c>
    </row>
    <row r="4" spans="1:4">
      <c r="A4" s="22" t="s">
        <v>44</v>
      </c>
      <c r="B4" s="22" t="s">
        <v>5</v>
      </c>
      <c r="C4" s="22" t="s">
        <v>6</v>
      </c>
      <c r="D4" s="22" t="s">
        <v>7</v>
      </c>
    </row>
    <row r="5" spans="1:4">
      <c r="A5" s="13"/>
      <c r="B5" s="13"/>
      <c r="C5" s="13"/>
      <c r="D5" s="13"/>
    </row>
    <row r="6" spans="1:4">
      <c r="A6" s="23" t="s">
        <v>45</v>
      </c>
      <c r="B6" s="13"/>
      <c r="C6" s="36">
        <v>0.53339999999999999</v>
      </c>
      <c r="D6" s="36">
        <v>0.53339999999999999</v>
      </c>
    </row>
    <row r="7" spans="1:4">
      <c r="A7" s="13"/>
      <c r="B7" s="13"/>
      <c r="C7" s="52"/>
      <c r="D7" s="52"/>
    </row>
    <row r="8" spans="1:4">
      <c r="A8" s="13" t="s">
        <v>46</v>
      </c>
      <c r="B8" s="14" t="s">
        <v>47</v>
      </c>
      <c r="C8" s="36">
        <v>0.49980000000000002</v>
      </c>
      <c r="D8" s="36">
        <v>0.58679999999999999</v>
      </c>
    </row>
    <row r="9" spans="1:4">
      <c r="A9" s="13"/>
      <c r="B9" s="14" t="s">
        <v>48</v>
      </c>
      <c r="C9" s="36">
        <v>0.39400000000000002</v>
      </c>
      <c r="D9" s="36">
        <v>0.625</v>
      </c>
    </row>
    <row r="10" spans="1:4">
      <c r="A10" s="13"/>
      <c r="B10" s="14" t="s">
        <v>49</v>
      </c>
      <c r="C10" s="36">
        <v>0.41</v>
      </c>
      <c r="D10" s="36">
        <v>0.92210000000000003</v>
      </c>
    </row>
    <row r="11" spans="1:4">
      <c r="A11" s="13"/>
      <c r="B11" s="14" t="s">
        <v>50</v>
      </c>
      <c r="C11" s="36">
        <v>0.51459999999999995</v>
      </c>
      <c r="D11" s="36">
        <v>1.1652</v>
      </c>
    </row>
    <row r="12" spans="1:4">
      <c r="A12" s="13"/>
      <c r="B12" s="14" t="s">
        <v>51</v>
      </c>
      <c r="C12" s="36">
        <v>0.64610000000000001</v>
      </c>
      <c r="D12" s="36">
        <v>1.2002999999999999</v>
      </c>
    </row>
    <row r="13" spans="1:4">
      <c r="A13" s="13"/>
      <c r="B13" s="14" t="s">
        <v>52</v>
      </c>
      <c r="C13" s="36">
        <v>0.80500000000000005</v>
      </c>
      <c r="D13" s="36">
        <v>1.2284999999999999</v>
      </c>
    </row>
    <row r="14" spans="1:4">
      <c r="A14" s="13"/>
      <c r="B14" s="14" t="s">
        <v>53</v>
      </c>
      <c r="C14" s="36">
        <v>1.0164</v>
      </c>
      <c r="D14" s="36">
        <v>1.3493999999999999</v>
      </c>
    </row>
    <row r="15" spans="1:4">
      <c r="A15" s="13"/>
      <c r="B15" s="14" t="s">
        <v>54</v>
      </c>
      <c r="C15" s="36">
        <v>1.3386</v>
      </c>
      <c r="D15" s="36">
        <v>1.5873999999999999</v>
      </c>
    </row>
    <row r="16" spans="1:4">
      <c r="A16" s="13"/>
      <c r="B16" s="14" t="s">
        <v>55</v>
      </c>
      <c r="C16" s="36">
        <v>1.7403</v>
      </c>
      <c r="D16" s="36">
        <v>1.8351</v>
      </c>
    </row>
    <row r="17" spans="1:4">
      <c r="A17" s="13"/>
      <c r="B17" s="14" t="s">
        <v>56</v>
      </c>
      <c r="C17" s="36">
        <v>2.2332000000000001</v>
      </c>
      <c r="D17" s="36">
        <v>2.1837</v>
      </c>
    </row>
    <row r="18" spans="1:4">
      <c r="A18" s="13"/>
      <c r="B18" s="14" t="s">
        <v>57</v>
      </c>
      <c r="C18" s="36">
        <v>2.7856000000000001</v>
      </c>
      <c r="D18" s="36">
        <v>2.6177000000000001</v>
      </c>
    </row>
    <row r="19" spans="1:4">
      <c r="A19" s="13"/>
      <c r="B19" s="14" t="s">
        <v>58</v>
      </c>
      <c r="C19" s="36">
        <v>3.3382000000000001</v>
      </c>
      <c r="D19" s="36">
        <v>3.0869</v>
      </c>
    </row>
    <row r="20" spans="1:4">
      <c r="A20" s="13"/>
      <c r="B20" s="14"/>
      <c r="C20" s="36"/>
      <c r="D20" s="36"/>
    </row>
    <row r="21" spans="1:4">
      <c r="A21" s="13" t="s">
        <v>59</v>
      </c>
      <c r="B21" s="14" t="s">
        <v>57</v>
      </c>
      <c r="C21" s="36">
        <v>0.76590000000000003</v>
      </c>
      <c r="D21" s="36">
        <v>0.74590000000000001</v>
      </c>
    </row>
    <row r="22" spans="1:4">
      <c r="A22" s="13" t="s">
        <v>4</v>
      </c>
      <c r="B22" s="14" t="s">
        <v>60</v>
      </c>
      <c r="C22" s="36">
        <v>0.91790000000000005</v>
      </c>
      <c r="D22" s="36">
        <v>0.87949999999999995</v>
      </c>
    </row>
    <row r="23" spans="1:4">
      <c r="A23" s="13"/>
      <c r="B23" s="14" t="s">
        <v>61</v>
      </c>
      <c r="C23" s="36">
        <v>1.0841000000000001</v>
      </c>
      <c r="D23" s="36">
        <v>1.0214000000000001</v>
      </c>
    </row>
    <row r="24" spans="1:4">
      <c r="A24" s="13"/>
      <c r="B24" s="14" t="s">
        <v>62</v>
      </c>
      <c r="C24" s="36">
        <v>1.2461</v>
      </c>
      <c r="D24" s="36">
        <v>1.1711</v>
      </c>
    </row>
    <row r="25" spans="1:4">
      <c r="A25" s="13"/>
      <c r="B25" s="14" t="s">
        <v>63</v>
      </c>
      <c r="C25" s="36">
        <v>1.3875999999999999</v>
      </c>
      <c r="D25" s="36">
        <v>1.3087</v>
      </c>
    </row>
    <row r="26" spans="1:4">
      <c r="A26" s="13"/>
      <c r="B26" s="14" t="s">
        <v>64</v>
      </c>
      <c r="C26" s="36">
        <v>1.5107999999999999</v>
      </c>
      <c r="D26" s="36">
        <v>1.3968</v>
      </c>
    </row>
    <row r="27" spans="1:4">
      <c r="A27" s="13"/>
      <c r="B27" s="14" t="s">
        <v>65</v>
      </c>
      <c r="C27" s="36">
        <v>1.6057999999999999</v>
      </c>
      <c r="D27" s="36">
        <v>1.3509</v>
      </c>
    </row>
    <row r="28" spans="1:4">
      <c r="A28" s="13"/>
      <c r="B28" s="13"/>
      <c r="C28" s="52"/>
      <c r="D28" s="52"/>
    </row>
    <row r="29" spans="1:4">
      <c r="A29" s="13" t="s">
        <v>59</v>
      </c>
      <c r="B29" s="14" t="s">
        <v>57</v>
      </c>
      <c r="C29" s="36">
        <v>0.93279999999999996</v>
      </c>
      <c r="D29" s="36">
        <v>0.88560000000000005</v>
      </c>
    </row>
    <row r="30" spans="1:4">
      <c r="A30" s="13" t="s">
        <v>66</v>
      </c>
      <c r="B30" s="14" t="s">
        <v>60</v>
      </c>
      <c r="C30" s="36">
        <v>1.0246999999999999</v>
      </c>
      <c r="D30" s="36">
        <v>0.97319999999999995</v>
      </c>
    </row>
    <row r="31" spans="1:4">
      <c r="A31" s="13"/>
      <c r="B31" s="14" t="s">
        <v>61</v>
      </c>
      <c r="C31" s="36">
        <v>1.0889</v>
      </c>
      <c r="D31" s="36">
        <v>1.04</v>
      </c>
    </row>
    <row r="32" spans="1:4">
      <c r="A32" s="13"/>
      <c r="B32" s="14" t="s">
        <v>62</v>
      </c>
      <c r="C32" s="36">
        <v>1.1109</v>
      </c>
      <c r="D32" s="36">
        <v>1.0705</v>
      </c>
    </row>
    <row r="33" spans="1:4">
      <c r="A33" s="13"/>
      <c r="B33" s="14" t="s">
        <v>63</v>
      </c>
      <c r="C33" s="36">
        <v>1.0728</v>
      </c>
      <c r="D33" s="36">
        <v>1.044</v>
      </c>
    </row>
    <row r="34" spans="1:4">
      <c r="A34" s="13"/>
      <c r="B34" s="14" t="s">
        <v>64</v>
      </c>
      <c r="C34" s="36">
        <v>1.0037</v>
      </c>
      <c r="D34" s="36">
        <v>0.95840000000000003</v>
      </c>
    </row>
    <row r="35" spans="1:4">
      <c r="A35" s="13"/>
      <c r="B35" s="14" t="s">
        <v>65</v>
      </c>
      <c r="C35" s="36">
        <v>0.93120000000000003</v>
      </c>
      <c r="D35" s="36">
        <v>0.82730000000000004</v>
      </c>
    </row>
  </sheetData>
  <sheetProtection password="D0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/>
  <dimension ref="A1:J27"/>
  <sheetViews>
    <sheetView workbookViewId="0">
      <selection activeCell="A2" sqref="A2"/>
    </sheetView>
  </sheetViews>
  <sheetFormatPr defaultRowHeight="15"/>
  <cols>
    <col min="3" max="4" width="9.5703125" bestFit="1" customWidth="1"/>
    <col min="5" max="6" width="9.28515625" bestFit="1" customWidth="1"/>
    <col min="7" max="8" width="11.7109375" customWidth="1"/>
  </cols>
  <sheetData>
    <row r="1" spans="1:8">
      <c r="A1" s="7" t="s">
        <v>185</v>
      </c>
    </row>
    <row r="4" spans="1:8">
      <c r="A4" s="22" t="s">
        <v>44</v>
      </c>
      <c r="B4" s="22" t="s">
        <v>5</v>
      </c>
      <c r="C4" s="22" t="s">
        <v>6</v>
      </c>
      <c r="D4" s="22" t="s">
        <v>7</v>
      </c>
      <c r="E4" s="22" t="s">
        <v>6</v>
      </c>
      <c r="F4" s="22" t="s">
        <v>7</v>
      </c>
      <c r="G4" s="22" t="s">
        <v>6</v>
      </c>
      <c r="H4" s="22" t="s">
        <v>7</v>
      </c>
    </row>
    <row r="5" spans="1:8">
      <c r="A5" s="13"/>
      <c r="B5" s="13"/>
      <c r="C5" s="13"/>
      <c r="D5" s="13"/>
      <c r="E5" s="13"/>
      <c r="F5" s="13"/>
    </row>
    <row r="6" spans="1:8">
      <c r="A6" s="13" t="s">
        <v>46</v>
      </c>
      <c r="B6" s="25" t="s">
        <v>47</v>
      </c>
      <c r="C6" s="74">
        <v>50</v>
      </c>
      <c r="D6" s="74">
        <v>20</v>
      </c>
      <c r="E6" s="36">
        <v>0.49980000000000002</v>
      </c>
      <c r="F6" s="36">
        <v>0.58679999999999999</v>
      </c>
      <c r="G6" s="37">
        <f>$G$25*E6/$E$25</f>
        <v>2346.9506701348414</v>
      </c>
      <c r="H6" s="37">
        <f>$G$25*F6/$E$25</f>
        <v>2755.4834998701976</v>
      </c>
    </row>
    <row r="7" spans="1:8">
      <c r="A7" s="13"/>
      <c r="B7" s="25" t="s">
        <v>48</v>
      </c>
      <c r="C7" s="74">
        <v>80</v>
      </c>
      <c r="D7" s="74">
        <v>75</v>
      </c>
      <c r="E7" s="36">
        <v>0.39400000000000002</v>
      </c>
      <c r="F7" s="36">
        <v>0.625</v>
      </c>
      <c r="G7" s="37">
        <f t="shared" ref="G7:H18" si="0">$G$25*E7/$E$25</f>
        <v>1850.1371829394309</v>
      </c>
      <c r="H7" s="37">
        <f t="shared" si="0"/>
        <v>2934.8622825815842</v>
      </c>
    </row>
    <row r="8" spans="1:8">
      <c r="A8" s="13"/>
      <c r="B8" s="25" t="s">
        <v>49</v>
      </c>
      <c r="C8" s="74">
        <v>100</v>
      </c>
      <c r="D8" s="74">
        <v>125</v>
      </c>
      <c r="E8" s="36">
        <v>0.41</v>
      </c>
      <c r="F8" s="36">
        <v>0.92210000000000003</v>
      </c>
      <c r="G8" s="37">
        <f t="shared" si="0"/>
        <v>1925.2696573735193</v>
      </c>
      <c r="H8" s="37">
        <f t="shared" si="0"/>
        <v>4329.9784172295667</v>
      </c>
    </row>
    <row r="9" spans="1:8">
      <c r="A9" s="13"/>
      <c r="B9" s="25" t="s">
        <v>50</v>
      </c>
      <c r="C9" s="74">
        <v>200</v>
      </c>
      <c r="D9" s="74">
        <v>200</v>
      </c>
      <c r="E9" s="36">
        <v>0.51459999999999995</v>
      </c>
      <c r="F9" s="36">
        <v>1.1652</v>
      </c>
      <c r="G9" s="37">
        <f t="shared" si="0"/>
        <v>2416.4482089863727</v>
      </c>
      <c r="H9" s="37">
        <f t="shared" si="0"/>
        <v>5471.5224506624991</v>
      </c>
    </row>
    <row r="10" spans="1:8">
      <c r="A10" s="13"/>
      <c r="B10" s="25" t="s">
        <v>51</v>
      </c>
      <c r="C10" s="74">
        <v>225</v>
      </c>
      <c r="D10" s="74">
        <v>250</v>
      </c>
      <c r="E10" s="36">
        <v>0.64610000000000001</v>
      </c>
      <c r="F10" s="36">
        <v>1.2002999999999999</v>
      </c>
      <c r="G10" s="37">
        <f t="shared" si="0"/>
        <v>3033.9432332415386</v>
      </c>
      <c r="H10" s="37">
        <f t="shared" si="0"/>
        <v>5636.3443164522805</v>
      </c>
    </row>
    <row r="11" spans="1:8">
      <c r="A11" s="13"/>
      <c r="B11" s="25" t="s">
        <v>52</v>
      </c>
      <c r="C11" s="74">
        <v>225</v>
      </c>
      <c r="D11" s="74">
        <v>250</v>
      </c>
      <c r="E11" s="36">
        <v>0.80500000000000005</v>
      </c>
      <c r="F11" s="36">
        <v>1.2284999999999999</v>
      </c>
      <c r="G11" s="37">
        <f t="shared" si="0"/>
        <v>3780.1026199650805</v>
      </c>
      <c r="H11" s="37">
        <f t="shared" si="0"/>
        <v>5768.7653026423623</v>
      </c>
    </row>
    <row r="12" spans="1:8">
      <c r="A12" s="13"/>
      <c r="B12" s="25" t="s">
        <v>53</v>
      </c>
      <c r="C12" s="74">
        <v>250</v>
      </c>
      <c r="D12" s="74">
        <v>300</v>
      </c>
      <c r="E12" s="36">
        <v>1.0164</v>
      </c>
      <c r="F12" s="36">
        <v>1.3493999999999999</v>
      </c>
      <c r="G12" s="37">
        <f t="shared" si="0"/>
        <v>4772.7904384254753</v>
      </c>
      <c r="H12" s="37">
        <f t="shared" si="0"/>
        <v>6336.485062584944</v>
      </c>
    </row>
    <row r="13" spans="1:8">
      <c r="A13" s="13"/>
      <c r="B13" s="25" t="s">
        <v>54</v>
      </c>
      <c r="C13" s="74">
        <v>200</v>
      </c>
      <c r="D13" s="74">
        <v>200</v>
      </c>
      <c r="E13" s="36">
        <v>1.3386</v>
      </c>
      <c r="F13" s="36">
        <v>1.5873999999999999</v>
      </c>
      <c r="G13" s="37">
        <f t="shared" si="0"/>
        <v>6285.770642341934</v>
      </c>
      <c r="H13" s="37">
        <f t="shared" si="0"/>
        <v>7454.080619792011</v>
      </c>
    </row>
    <row r="14" spans="1:8">
      <c r="A14" s="13"/>
      <c r="B14" s="25" t="s">
        <v>55</v>
      </c>
      <c r="C14" s="74">
        <v>150</v>
      </c>
      <c r="D14" s="74">
        <v>200</v>
      </c>
      <c r="E14" s="36">
        <v>1.7403</v>
      </c>
      <c r="F14" s="36">
        <v>1.8351</v>
      </c>
      <c r="G14" s="37">
        <f t="shared" si="0"/>
        <v>8172.0653286027691</v>
      </c>
      <c r="H14" s="37">
        <f t="shared" si="0"/>
        <v>8617.2252396247459</v>
      </c>
    </row>
    <row r="15" spans="1:8">
      <c r="A15" s="13"/>
      <c r="B15" s="25" t="s">
        <v>56</v>
      </c>
      <c r="C15" s="74">
        <v>100</v>
      </c>
      <c r="D15" s="74">
        <v>50</v>
      </c>
      <c r="E15" s="36">
        <v>2.2332000000000001</v>
      </c>
      <c r="F15" s="36">
        <v>2.1837</v>
      </c>
      <c r="G15" s="37">
        <f t="shared" si="0"/>
        <v>10486.615119137912</v>
      </c>
      <c r="H15" s="37">
        <f t="shared" si="0"/>
        <v>10254.17402635745</v>
      </c>
    </row>
    <row r="16" spans="1:8">
      <c r="A16" s="13"/>
      <c r="B16" s="25" t="s">
        <v>57</v>
      </c>
      <c r="C16" s="74">
        <v>50</v>
      </c>
      <c r="D16" s="74">
        <v>50</v>
      </c>
      <c r="E16" s="36">
        <v>2.7856000000000001</v>
      </c>
      <c r="F16" s="36">
        <v>2.6177000000000001</v>
      </c>
      <c r="G16" s="37">
        <f t="shared" si="0"/>
        <v>13080.563798974819</v>
      </c>
      <c r="H16" s="37">
        <f t="shared" si="0"/>
        <v>12292.142395382101</v>
      </c>
    </row>
    <row r="17" spans="1:10">
      <c r="A17" s="13"/>
      <c r="B17" s="25" t="s">
        <v>58</v>
      </c>
      <c r="C17" s="74">
        <v>10</v>
      </c>
      <c r="D17" s="74">
        <v>0</v>
      </c>
      <c r="E17" s="36">
        <v>3.3382000000000001</v>
      </c>
      <c r="F17" s="36">
        <v>3.0869</v>
      </c>
      <c r="G17" s="37">
        <f t="shared" si="0"/>
        <v>15675.451634742152</v>
      </c>
      <c r="H17" s="37">
        <f t="shared" si="0"/>
        <v>14495.40220816175</v>
      </c>
    </row>
    <row r="18" spans="1:10">
      <c r="B18" s="25" t="s">
        <v>4</v>
      </c>
      <c r="C18" s="97">
        <f>SUM(C6:D17)</f>
        <v>3360</v>
      </c>
      <c r="D18" s="97"/>
      <c r="E18" s="95">
        <f>SUMPRODUCT(C6:D17,E6:F17)/C18</f>
        <v>1.205142261904762</v>
      </c>
      <c r="F18" s="95"/>
      <c r="G18" s="94">
        <f t="shared" si="0"/>
        <v>5659.0825113749497</v>
      </c>
      <c r="H18" s="94"/>
      <c r="J18" s="30">
        <f>G18/G25</f>
        <v>0.94318041856249157</v>
      </c>
    </row>
    <row r="19" spans="1:10">
      <c r="C19" s="28"/>
      <c r="D19" s="28"/>
      <c r="G19" s="26"/>
      <c r="H19" s="26"/>
      <c r="J19" s="30"/>
    </row>
    <row r="20" spans="1:10">
      <c r="A20" s="13" t="s">
        <v>93</v>
      </c>
      <c r="B20" s="25" t="s">
        <v>54</v>
      </c>
      <c r="C20" s="74">
        <v>10</v>
      </c>
      <c r="D20" s="74">
        <v>20</v>
      </c>
      <c r="E20" s="36">
        <f t="shared" ref="E20:F22" si="1">E13</f>
        <v>1.3386</v>
      </c>
      <c r="F20" s="36">
        <f t="shared" si="1"/>
        <v>1.5873999999999999</v>
      </c>
      <c r="G20" s="27">
        <f t="shared" ref="G20:H22" si="2">$G$25*E20/$E$25</f>
        <v>6285.770642341934</v>
      </c>
      <c r="H20" s="27">
        <f t="shared" si="2"/>
        <v>7454.080619792011</v>
      </c>
      <c r="J20" s="30"/>
    </row>
    <row r="21" spans="1:10">
      <c r="A21" s="13"/>
      <c r="B21" s="25" t="s">
        <v>55</v>
      </c>
      <c r="C21" s="74">
        <v>50</v>
      </c>
      <c r="D21" s="74">
        <v>50</v>
      </c>
      <c r="E21" s="36">
        <f t="shared" si="1"/>
        <v>1.7403</v>
      </c>
      <c r="F21" s="36">
        <f t="shared" si="1"/>
        <v>1.8351</v>
      </c>
      <c r="G21" s="27">
        <f t="shared" si="2"/>
        <v>8172.0653286027691</v>
      </c>
      <c r="H21" s="27">
        <f t="shared" si="2"/>
        <v>8617.2252396247459</v>
      </c>
      <c r="J21" s="30"/>
    </row>
    <row r="22" spans="1:10">
      <c r="A22" s="13"/>
      <c r="B22" s="25" t="s">
        <v>56</v>
      </c>
      <c r="C22" s="74">
        <v>100</v>
      </c>
      <c r="D22" s="74">
        <v>100</v>
      </c>
      <c r="E22" s="36">
        <f t="shared" si="1"/>
        <v>2.2332000000000001</v>
      </c>
      <c r="F22" s="36">
        <f t="shared" si="1"/>
        <v>2.1837</v>
      </c>
      <c r="G22" s="27">
        <f t="shared" si="2"/>
        <v>10486.615119137912</v>
      </c>
      <c r="H22" s="27">
        <f t="shared" si="2"/>
        <v>10254.17402635745</v>
      </c>
      <c r="J22" s="30"/>
    </row>
    <row r="23" spans="1:10">
      <c r="A23" s="13"/>
      <c r="B23" s="25" t="s">
        <v>4</v>
      </c>
      <c r="C23" s="94">
        <f>SUM(C20:D22)</f>
        <v>330</v>
      </c>
      <c r="D23" s="94"/>
      <c r="E23" s="95">
        <f>SUMPRODUCT(E20:F22,C20:D22)/C23</f>
        <v>2.0169515151515154</v>
      </c>
      <c r="F23" s="95"/>
      <c r="G23" s="94">
        <f>$G$25*E23/$E$25</f>
        <v>9471.1598841823397</v>
      </c>
      <c r="H23" s="94"/>
      <c r="J23" s="30">
        <f>G23/G25</f>
        <v>1.5785266473637234</v>
      </c>
    </row>
    <row r="24" spans="1:10">
      <c r="A24" s="13"/>
      <c r="B24" s="25"/>
      <c r="C24" s="27"/>
      <c r="D24" s="27"/>
      <c r="E24" s="56"/>
      <c r="F24" s="56"/>
      <c r="G24" s="26"/>
      <c r="H24" s="26"/>
      <c r="J24" s="30">
        <f>G23/G18</f>
        <v>1.6736210976152024</v>
      </c>
    </row>
    <row r="25" spans="1:10">
      <c r="A25" t="s">
        <v>4</v>
      </c>
      <c r="C25" s="94">
        <f>SUM(C18:D18,C23:D23)</f>
        <v>3690</v>
      </c>
      <c r="D25" s="94"/>
      <c r="E25" s="95">
        <f>(SUMPRODUCT(E6:F17,C6:D17)+SUMPRODUCT(E20:F22,C20:D22))/C25</f>
        <v>1.2777430894308943</v>
      </c>
      <c r="F25" s="95"/>
      <c r="G25" s="96">
        <v>6000</v>
      </c>
      <c r="H25" s="96"/>
    </row>
    <row r="26" spans="1:10">
      <c r="C26" s="29"/>
      <c r="D26" s="29"/>
    </row>
    <row r="27" spans="1:10">
      <c r="A27" t="s">
        <v>152</v>
      </c>
      <c r="E27" s="95">
        <v>1</v>
      </c>
      <c r="F27" s="95"/>
      <c r="G27" s="94">
        <f>G25/E25</f>
        <v>4695.7796521305354</v>
      </c>
      <c r="H27" s="94"/>
    </row>
  </sheetData>
  <sheetProtection password="D0A7" sheet="1" objects="1" scenarios="1"/>
  <mergeCells count="11">
    <mergeCell ref="E18:F18"/>
    <mergeCell ref="E23:F23"/>
    <mergeCell ref="C18:D18"/>
    <mergeCell ref="C23:D23"/>
    <mergeCell ref="G18:H18"/>
    <mergeCell ref="G23:H23"/>
    <mergeCell ref="G27:H27"/>
    <mergeCell ref="E27:F27"/>
    <mergeCell ref="C25:D25"/>
    <mergeCell ref="E25:F25"/>
    <mergeCell ref="G25:H25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I60"/>
  <sheetViews>
    <sheetView workbookViewId="0">
      <selection activeCell="A2" sqref="A2"/>
    </sheetView>
  </sheetViews>
  <sheetFormatPr defaultColWidth="11.7109375" defaultRowHeight="15"/>
  <cols>
    <col min="1" max="16384" width="11.7109375" style="39"/>
  </cols>
  <sheetData>
    <row r="1" spans="1:7">
      <c r="A1" s="6" t="s">
        <v>184</v>
      </c>
    </row>
    <row r="3" spans="1:7">
      <c r="B3" s="98" t="s">
        <v>87</v>
      </c>
      <c r="C3" s="98"/>
      <c r="D3" s="98"/>
      <c r="E3" s="98"/>
      <c r="F3" s="98"/>
    </row>
    <row r="4" spans="1:7">
      <c r="A4" s="41"/>
      <c r="B4" s="42">
        <v>1930</v>
      </c>
      <c r="C4" s="42">
        <v>1950</v>
      </c>
      <c r="D4" s="42">
        <v>1970</v>
      </c>
      <c r="E4" s="42">
        <v>1990</v>
      </c>
      <c r="F4" s="42">
        <v>2010</v>
      </c>
      <c r="G4" s="42" t="s">
        <v>67</v>
      </c>
    </row>
    <row r="5" spans="1:7">
      <c r="A5" s="43" t="s">
        <v>6</v>
      </c>
      <c r="B5" s="41"/>
      <c r="C5" s="41"/>
      <c r="D5" s="41"/>
      <c r="E5" s="41"/>
      <c r="F5" s="41"/>
      <c r="G5" s="41"/>
    </row>
    <row r="6" spans="1:7">
      <c r="A6" s="44" t="s">
        <v>68</v>
      </c>
      <c r="B6" s="45">
        <v>24013884</v>
      </c>
      <c r="C6" s="45">
        <v>25922460</v>
      </c>
      <c r="D6" s="45">
        <v>39138579</v>
      </c>
      <c r="E6" s="45">
        <v>36524801</v>
      </c>
      <c r="F6" s="45">
        <v>42575112</v>
      </c>
      <c r="G6" s="48">
        <v>0.49980000000000002</v>
      </c>
    </row>
    <row r="7" spans="1:7">
      <c r="A7" s="44" t="s">
        <v>69</v>
      </c>
      <c r="B7" s="45">
        <v>5336815</v>
      </c>
      <c r="C7" s="45">
        <v>5606293</v>
      </c>
      <c r="D7" s="45">
        <v>7917269</v>
      </c>
      <c r="E7" s="45">
        <v>9675596</v>
      </c>
      <c r="F7" s="45">
        <v>11056339</v>
      </c>
      <c r="G7" s="48">
        <v>0.39400000000000002</v>
      </c>
    </row>
    <row r="8" spans="1:7">
      <c r="A8" s="44" t="s">
        <v>70</v>
      </c>
      <c r="B8" s="45">
        <v>4860180</v>
      </c>
      <c r="C8" s="45">
        <v>5972078</v>
      </c>
      <c r="D8" s="45">
        <v>6621567</v>
      </c>
      <c r="E8" s="45">
        <v>10695936</v>
      </c>
      <c r="F8" s="45">
        <v>10675799</v>
      </c>
      <c r="G8" s="48">
        <v>0.41</v>
      </c>
    </row>
    <row r="9" spans="1:7">
      <c r="A9" s="44" t="s">
        <v>71</v>
      </c>
      <c r="B9" s="45">
        <v>4561786</v>
      </c>
      <c r="C9" s="45">
        <v>5624723</v>
      </c>
      <c r="D9" s="45">
        <v>5595790</v>
      </c>
      <c r="E9" s="45">
        <v>10876933</v>
      </c>
      <c r="F9" s="45">
        <v>10063421</v>
      </c>
      <c r="G9" s="48">
        <v>0.51459999999999995</v>
      </c>
    </row>
    <row r="10" spans="1:7">
      <c r="A10" s="44" t="s">
        <v>72</v>
      </c>
      <c r="B10" s="45">
        <v>4679860</v>
      </c>
      <c r="C10" s="45">
        <v>5517544</v>
      </c>
      <c r="D10" s="45">
        <v>5412423</v>
      </c>
      <c r="E10" s="45">
        <v>9902243</v>
      </c>
      <c r="F10" s="45">
        <v>9996641</v>
      </c>
      <c r="G10" s="48">
        <v>0.64610000000000001</v>
      </c>
    </row>
    <row r="11" spans="1:7">
      <c r="A11" s="44" t="s">
        <v>73</v>
      </c>
      <c r="B11" s="45">
        <v>4136459</v>
      </c>
      <c r="C11" s="45">
        <v>5070269</v>
      </c>
      <c r="D11" s="45">
        <v>5818813</v>
      </c>
      <c r="E11" s="45">
        <v>8691984</v>
      </c>
      <c r="F11" s="45">
        <v>10399409</v>
      </c>
      <c r="G11" s="48">
        <v>0.80500000000000005</v>
      </c>
    </row>
    <row r="12" spans="1:7">
      <c r="A12" s="44" t="s">
        <v>74</v>
      </c>
      <c r="B12" s="45">
        <v>3671924</v>
      </c>
      <c r="C12" s="45">
        <v>4526366</v>
      </c>
      <c r="D12" s="45">
        <v>5851334</v>
      </c>
      <c r="E12" s="45">
        <v>6810597</v>
      </c>
      <c r="F12" s="45">
        <v>11182579</v>
      </c>
      <c r="G12" s="48">
        <v>1.0164</v>
      </c>
    </row>
    <row r="13" spans="1:7">
      <c r="A13" s="44" t="s">
        <v>75</v>
      </c>
      <c r="B13" s="45">
        <v>3131645</v>
      </c>
      <c r="C13" s="45">
        <v>4128648</v>
      </c>
      <c r="D13" s="45">
        <v>5347916</v>
      </c>
      <c r="E13" s="45">
        <v>5514738</v>
      </c>
      <c r="F13" s="45">
        <v>10966236</v>
      </c>
      <c r="G13" s="48">
        <v>1.3386</v>
      </c>
    </row>
    <row r="14" spans="1:7">
      <c r="A14" s="44" t="s">
        <v>76</v>
      </c>
      <c r="B14" s="45">
        <v>2425992</v>
      </c>
      <c r="C14" s="45">
        <v>3630046</v>
      </c>
      <c r="D14" s="45">
        <v>4765821</v>
      </c>
      <c r="E14" s="45">
        <v>5034370</v>
      </c>
      <c r="F14" s="45">
        <v>9580184</v>
      </c>
      <c r="G14" s="48">
        <v>1.7403</v>
      </c>
    </row>
    <row r="15" spans="1:7">
      <c r="A15" s="44" t="s">
        <v>77</v>
      </c>
      <c r="B15" s="45">
        <v>1941508</v>
      </c>
      <c r="C15" s="45">
        <v>3037838</v>
      </c>
      <c r="D15" s="45">
        <v>4026972</v>
      </c>
      <c r="E15" s="45">
        <v>4947047</v>
      </c>
      <c r="F15" s="45">
        <v>8158625</v>
      </c>
      <c r="G15" s="48">
        <v>2.2332000000000001</v>
      </c>
    </row>
    <row r="16" spans="1:7">
      <c r="A16" s="44" t="s">
        <v>78</v>
      </c>
      <c r="B16" s="45">
        <v>1417812</v>
      </c>
      <c r="C16" s="45">
        <v>2424561</v>
      </c>
      <c r="D16" s="45">
        <v>3122084</v>
      </c>
      <c r="E16" s="45">
        <v>4532307</v>
      </c>
      <c r="F16" s="45">
        <v>5892007</v>
      </c>
      <c r="G16" s="48">
        <v>2.7856000000000001</v>
      </c>
    </row>
    <row r="17" spans="1:7">
      <c r="A17" s="44" t="s">
        <v>79</v>
      </c>
      <c r="B17" s="45">
        <v>991647</v>
      </c>
      <c r="C17" s="45">
        <v>1628829</v>
      </c>
      <c r="D17" s="45">
        <v>2315000</v>
      </c>
      <c r="E17" s="45">
        <v>3409306</v>
      </c>
      <c r="F17" s="45">
        <v>4268737</v>
      </c>
      <c r="G17" s="48">
        <v>3.3382000000000001</v>
      </c>
    </row>
    <row r="18" spans="1:7">
      <c r="A18" s="44" t="s">
        <v>80</v>
      </c>
      <c r="B18" s="45">
        <v>547604</v>
      </c>
      <c r="C18" s="45">
        <v>1001798</v>
      </c>
      <c r="D18" s="45">
        <v>1560661</v>
      </c>
      <c r="E18" s="45">
        <v>2399768</v>
      </c>
      <c r="F18" s="45">
        <v>3183507</v>
      </c>
      <c r="G18" s="48">
        <v>3.9426327704542978</v>
      </c>
    </row>
    <row r="19" spans="1:7">
      <c r="A19" s="44" t="s">
        <v>81</v>
      </c>
      <c r="B19" s="45">
        <v>251138</v>
      </c>
      <c r="C19" s="45">
        <v>504958</v>
      </c>
      <c r="D19" s="45">
        <v>875584</v>
      </c>
      <c r="E19" s="45">
        <v>1366094</v>
      </c>
      <c r="F19" s="45">
        <v>2302229</v>
      </c>
      <c r="G19" s="48">
        <v>4.5317910665649848</v>
      </c>
    </row>
    <row r="20" spans="1:7">
      <c r="A20" s="44" t="s">
        <v>82</v>
      </c>
      <c r="B20" s="45">
        <v>117010</v>
      </c>
      <c r="C20" s="45">
        <v>236828</v>
      </c>
      <c r="D20" s="45">
        <v>542379</v>
      </c>
      <c r="E20" s="45">
        <v>857698</v>
      </c>
      <c r="F20" s="45">
        <v>1807168</v>
      </c>
      <c r="G20" s="48">
        <v>5.1872659614846635</v>
      </c>
    </row>
    <row r="21" spans="1:7">
      <c r="A21" s="41"/>
      <c r="B21" s="41"/>
      <c r="C21" s="41"/>
      <c r="D21" s="41"/>
      <c r="E21" s="41"/>
      <c r="F21" s="41"/>
      <c r="G21" s="49"/>
    </row>
    <row r="22" spans="1:7">
      <c r="A22" s="46" t="s">
        <v>7</v>
      </c>
      <c r="B22" s="41"/>
      <c r="C22" s="41"/>
      <c r="D22" s="41"/>
      <c r="E22" s="41"/>
      <c r="F22" s="41"/>
      <c r="G22" s="49"/>
    </row>
    <row r="23" spans="1:7">
      <c r="A23" s="44" t="s">
        <v>68</v>
      </c>
      <c r="B23" s="45">
        <v>23595107</v>
      </c>
      <c r="C23" s="45">
        <v>25176662</v>
      </c>
      <c r="D23" s="45">
        <v>37831821</v>
      </c>
      <c r="E23" s="45">
        <v>34797085</v>
      </c>
      <c r="F23" s="45">
        <v>40660924</v>
      </c>
      <c r="G23" s="48">
        <v>0.58679999999999999</v>
      </c>
    </row>
    <row r="24" spans="1:7">
      <c r="A24" s="44" t="s">
        <v>69</v>
      </c>
      <c r="B24" s="45">
        <v>5533563</v>
      </c>
      <c r="C24" s="45">
        <v>5875535</v>
      </c>
      <c r="D24" s="45">
        <v>8453752</v>
      </c>
      <c r="E24" s="45">
        <v>9344716</v>
      </c>
      <c r="F24" s="45">
        <v>10611599</v>
      </c>
      <c r="G24" s="48">
        <v>0.625</v>
      </c>
    </row>
    <row r="25" spans="1:7">
      <c r="A25" s="44" t="s">
        <v>70</v>
      </c>
      <c r="B25" s="45">
        <v>4973428</v>
      </c>
      <c r="C25" s="45">
        <v>6270182</v>
      </c>
      <c r="D25" s="45">
        <v>6855426</v>
      </c>
      <c r="E25" s="45">
        <v>10617109</v>
      </c>
      <c r="F25" s="45">
        <v>10477448</v>
      </c>
      <c r="G25" s="48">
        <v>0.92210000000000003</v>
      </c>
    </row>
    <row r="26" spans="1:7">
      <c r="A26" s="44" t="s">
        <v>71</v>
      </c>
      <c r="B26" s="45">
        <v>4558635</v>
      </c>
      <c r="C26" s="45">
        <v>5892284</v>
      </c>
      <c r="D26" s="45">
        <v>5834646</v>
      </c>
      <c r="E26" s="45">
        <v>10985954</v>
      </c>
      <c r="F26" s="45">
        <v>10030407</v>
      </c>
      <c r="G26" s="48">
        <v>1.1652</v>
      </c>
    </row>
    <row r="27" spans="1:7">
      <c r="A27" s="44" t="s">
        <v>72</v>
      </c>
      <c r="B27" s="45">
        <v>4528785</v>
      </c>
      <c r="C27" s="45">
        <v>5728842</v>
      </c>
      <c r="D27" s="45">
        <v>5694428</v>
      </c>
      <c r="E27" s="45">
        <v>10060874</v>
      </c>
      <c r="F27" s="45">
        <v>10085603</v>
      </c>
      <c r="G27" s="48">
        <v>1.2002999999999999</v>
      </c>
    </row>
    <row r="28" spans="1:7">
      <c r="A28" s="44" t="s">
        <v>73</v>
      </c>
      <c r="B28" s="45">
        <v>3853736</v>
      </c>
      <c r="C28" s="45">
        <v>5133704</v>
      </c>
      <c r="D28" s="45">
        <v>6162141</v>
      </c>
      <c r="E28" s="45">
        <v>8923802</v>
      </c>
      <c r="F28" s="45">
        <v>10499772</v>
      </c>
      <c r="G28" s="48">
        <v>1.2284999999999999</v>
      </c>
    </row>
    <row r="29" spans="1:7">
      <c r="A29" s="44" t="s">
        <v>74</v>
      </c>
      <c r="B29" s="45">
        <v>3370355</v>
      </c>
      <c r="C29" s="45">
        <v>4544099</v>
      </c>
      <c r="D29" s="45">
        <v>6264605</v>
      </c>
      <c r="E29" s="45">
        <v>7061976</v>
      </c>
      <c r="F29" s="45">
        <v>11465341</v>
      </c>
      <c r="G29" s="48">
        <v>1.3493999999999999</v>
      </c>
    </row>
    <row r="30" spans="1:7">
      <c r="A30" s="44" t="s">
        <v>75</v>
      </c>
      <c r="B30" s="45">
        <v>2844159</v>
      </c>
      <c r="C30" s="45">
        <v>4143540</v>
      </c>
      <c r="D30" s="45">
        <v>5756102</v>
      </c>
      <c r="E30" s="45">
        <v>5835775</v>
      </c>
      <c r="F30" s="45">
        <v>11399093</v>
      </c>
      <c r="G30" s="48">
        <v>1.5873999999999999</v>
      </c>
    </row>
    <row r="31" spans="1:7">
      <c r="A31" s="44" t="s">
        <v>76</v>
      </c>
      <c r="B31" s="45">
        <v>2219685</v>
      </c>
      <c r="C31" s="45">
        <v>3605074</v>
      </c>
      <c r="D31" s="45">
        <v>5207207</v>
      </c>
      <c r="E31" s="45">
        <v>5497386</v>
      </c>
      <c r="F31" s="45">
        <v>10199011</v>
      </c>
      <c r="G31" s="48">
        <v>1.8351</v>
      </c>
    </row>
    <row r="32" spans="1:7">
      <c r="A32" s="44" t="s">
        <v>77</v>
      </c>
      <c r="B32" s="45">
        <v>1809713</v>
      </c>
      <c r="C32" s="45">
        <v>3021637</v>
      </c>
      <c r="D32" s="45">
        <v>4589812</v>
      </c>
      <c r="E32" s="45">
        <v>5669120</v>
      </c>
      <c r="F32" s="45">
        <v>8828565</v>
      </c>
      <c r="G32" s="48">
        <v>2.1837</v>
      </c>
    </row>
    <row r="33" spans="1:9">
      <c r="A33" s="44" t="s">
        <v>78</v>
      </c>
      <c r="B33" s="45">
        <v>1352793</v>
      </c>
      <c r="C33" s="45">
        <v>2578375</v>
      </c>
      <c r="D33" s="45">
        <v>3869541</v>
      </c>
      <c r="E33" s="45">
        <v>5579428</v>
      </c>
      <c r="F33" s="45">
        <v>6623327</v>
      </c>
      <c r="G33" s="48">
        <v>2.6177000000000001</v>
      </c>
    </row>
    <row r="34" spans="1:9">
      <c r="A34" s="44" t="s">
        <v>79</v>
      </c>
      <c r="B34" s="45">
        <v>958357</v>
      </c>
      <c r="C34" s="45">
        <v>1783120</v>
      </c>
      <c r="D34" s="45">
        <v>3128831</v>
      </c>
      <c r="E34" s="45">
        <v>4585517</v>
      </c>
      <c r="F34" s="45">
        <v>5057301</v>
      </c>
      <c r="G34" s="48">
        <v>3.0869</v>
      </c>
    </row>
    <row r="35" spans="1:9">
      <c r="A35" s="44" t="s">
        <v>80</v>
      </c>
      <c r="B35" s="45">
        <v>558786</v>
      </c>
      <c r="C35" s="45">
        <v>1150609</v>
      </c>
      <c r="D35" s="45">
        <v>2274173</v>
      </c>
      <c r="E35" s="45">
        <v>3721601</v>
      </c>
      <c r="F35" s="45">
        <v>4129865</v>
      </c>
      <c r="G35" s="48">
        <v>3.5849456054576465</v>
      </c>
    </row>
    <row r="36" spans="1:9">
      <c r="A36" s="44" t="s">
        <v>81</v>
      </c>
      <c r="B36" s="45">
        <v>283538</v>
      </c>
      <c r="C36" s="45">
        <v>620386</v>
      </c>
      <c r="D36" s="45">
        <v>1408727</v>
      </c>
      <c r="E36" s="45">
        <v>2567645</v>
      </c>
      <c r="F36" s="45">
        <v>3447852</v>
      </c>
      <c r="G36" s="48">
        <v>4.1103679249573624</v>
      </c>
    </row>
    <row r="37" spans="1:9">
      <c r="A37" s="44" t="s">
        <v>82</v>
      </c>
      <c r="B37" s="45">
        <v>155120</v>
      </c>
      <c r="C37" s="45">
        <v>340073</v>
      </c>
      <c r="D37" s="45">
        <v>968522</v>
      </c>
      <c r="E37" s="45">
        <v>2222467</v>
      </c>
      <c r="F37" s="45">
        <v>3725588</v>
      </c>
      <c r="G37" s="48">
        <v>4.6919187566877341</v>
      </c>
    </row>
    <row r="38" spans="1:9">
      <c r="A38" s="41"/>
      <c r="B38" s="41"/>
      <c r="C38" s="41"/>
      <c r="D38" s="41"/>
      <c r="E38" s="41"/>
      <c r="F38" s="41"/>
      <c r="G38" s="41"/>
    </row>
    <row r="39" spans="1:9">
      <c r="A39" s="46" t="s">
        <v>83</v>
      </c>
      <c r="B39" s="4">
        <f>SUMPRODUCT(B6:B37,$G$6:$G$37)/SUM(B6:B37)</f>
        <v>0.95614050612827772</v>
      </c>
      <c r="C39" s="4">
        <f>SUMPRODUCT(C6:C37,$G$6:$G$37)/SUM(C6:C37)</f>
        <v>1.0734411449280674</v>
      </c>
      <c r="D39" s="4">
        <f>SUMPRODUCT(D6:D37,$G$6:$G$37)/SUM(D6:D37)</f>
        <v>1.1153947110338782</v>
      </c>
      <c r="E39" s="4">
        <f>SUMPRODUCT(E6:E37,$G$6:$G$37)/SUM(E6:E37)</f>
        <v>1.2058208309471599</v>
      </c>
      <c r="F39" s="4">
        <f>SUMPRODUCT(F6:F37,$G$6:$G$37)/SUM(F6:F37)</f>
        <v>1.2988345155692591</v>
      </c>
      <c r="G39" s="41"/>
    </row>
    <row r="40" spans="1:9">
      <c r="A40" s="47"/>
      <c r="C40" s="11">
        <f>(C39/B39)^0.05-1</f>
        <v>5.8027669649953761E-3</v>
      </c>
      <c r="D40" s="11">
        <f>(D39/C39)^0.05-1</f>
        <v>1.9187800954461043E-3</v>
      </c>
      <c r="E40" s="11">
        <f>(E39/D39)^0.05-1</f>
        <v>3.9052145233802182E-3</v>
      </c>
      <c r="F40" s="11">
        <f>(F39/E39)^0.05-1</f>
        <v>3.7222510994032731E-3</v>
      </c>
      <c r="G40" s="41"/>
      <c r="I40" s="11">
        <f>(F39/B39)^(1/(F$4-B$4))-1</f>
        <v>3.8363116230701877E-3</v>
      </c>
    </row>
    <row r="41" spans="1:9">
      <c r="A41" s="47"/>
      <c r="G41" s="41"/>
      <c r="I41" s="11"/>
    </row>
    <row r="42" spans="1:9">
      <c r="A42" s="46" t="s">
        <v>84</v>
      </c>
      <c r="B42" s="24">
        <v>29.45</v>
      </c>
      <c r="C42" s="24">
        <v>83.19</v>
      </c>
      <c r="D42" s="24">
        <v>356</v>
      </c>
      <c r="E42" s="24">
        <v>2854</v>
      </c>
      <c r="F42" s="24">
        <v>8417</v>
      </c>
      <c r="G42" s="41"/>
      <c r="I42" s="11"/>
    </row>
    <row r="43" spans="1:9">
      <c r="A43" s="41"/>
      <c r="C43" s="11">
        <f>(C42/B42)^0.05-1</f>
        <v>5.3293226301672547E-2</v>
      </c>
      <c r="D43" s="11">
        <f>(D42/C42)^0.05-1</f>
        <v>7.5397304765320028E-2</v>
      </c>
      <c r="E43" s="11">
        <f>(E42/D42)^0.05-1</f>
        <v>0.10968623407362488</v>
      </c>
      <c r="F43" s="11">
        <f>(F42/E42)^0.05-1</f>
        <v>5.5565452795333758E-2</v>
      </c>
      <c r="G43" s="41"/>
      <c r="I43" s="11">
        <f>(F42/B42)^(1/(F$4-B$4))-1</f>
        <v>7.325000790598013E-2</v>
      </c>
    </row>
    <row r="44" spans="1:9">
      <c r="A44" s="41"/>
      <c r="B44" s="41"/>
      <c r="C44" s="41"/>
      <c r="D44" s="41"/>
      <c r="E44" s="41"/>
      <c r="F44" s="41"/>
      <c r="G44" s="41"/>
    </row>
    <row r="45" spans="1:9">
      <c r="A45" s="41" t="s">
        <v>85</v>
      </c>
      <c r="B45" s="41"/>
      <c r="C45" s="41"/>
      <c r="D45" s="41"/>
      <c r="E45" s="41"/>
      <c r="F45" s="41"/>
      <c r="G45" s="41"/>
    </row>
    <row r="46" spans="1:9">
      <c r="A46" s="41" t="s">
        <v>86</v>
      </c>
      <c r="B46" s="41"/>
      <c r="C46" s="41"/>
      <c r="D46" s="41"/>
      <c r="E46" s="41"/>
      <c r="F46" s="41"/>
      <c r="G46" s="41"/>
    </row>
    <row r="47" spans="1:9">
      <c r="A47" s="41"/>
      <c r="B47" s="41"/>
      <c r="C47" s="41"/>
      <c r="D47" s="41"/>
      <c r="E47" s="41"/>
      <c r="F47" s="41"/>
      <c r="G47" s="41"/>
    </row>
    <row r="48" spans="1:9">
      <c r="A48" s="39" t="s">
        <v>105</v>
      </c>
      <c r="B48" s="40">
        <f>SUM(B6:B37)</f>
        <v>122681024</v>
      </c>
      <c r="C48" s="40">
        <f>SUM(C6:C37)</f>
        <v>150697361</v>
      </c>
      <c r="D48" s="40">
        <f>SUM(D6:D37)</f>
        <v>203211926</v>
      </c>
      <c r="E48" s="40">
        <f>SUM(E6:E37)</f>
        <v>248709873</v>
      </c>
      <c r="F48" s="40">
        <f>SUM(F6:F37)</f>
        <v>309349689</v>
      </c>
      <c r="G48" s="41"/>
    </row>
    <row r="49" spans="1:7">
      <c r="A49" s="39" t="s">
        <v>106</v>
      </c>
      <c r="B49" s="39">
        <v>91.2</v>
      </c>
      <c r="C49" s="39">
        <v>293.7</v>
      </c>
      <c r="D49" s="39">
        <v>1038.3</v>
      </c>
      <c r="E49" s="39">
        <v>5800.5</v>
      </c>
      <c r="F49" s="39">
        <v>14498.9</v>
      </c>
      <c r="G49" s="41"/>
    </row>
    <row r="50" spans="1:7">
      <c r="A50" s="39" t="s">
        <v>107</v>
      </c>
      <c r="B50" s="38">
        <f>B49/(B48/1000000000)</f>
        <v>743.39125177174913</v>
      </c>
      <c r="C50" s="38">
        <f>C49/(C48/1000000000)</f>
        <v>1948.9392385577341</v>
      </c>
      <c r="D50" s="38">
        <f>D49/(D48/1000000000)</f>
        <v>5109.4442163793083</v>
      </c>
      <c r="E50" s="38">
        <f>E49/(E48/1000000000)</f>
        <v>23322.355200591493</v>
      </c>
      <c r="F50" s="38">
        <f>F49/(F48/1000000000)</f>
        <v>46868.96581945489</v>
      </c>
      <c r="G50" s="41"/>
    </row>
    <row r="51" spans="1:7">
      <c r="F51" s="11">
        <f>(F50/B50)^(1/80)-1</f>
        <v>5.3163621055352994E-2</v>
      </c>
      <c r="G51" s="41"/>
    </row>
    <row r="52" spans="1:7">
      <c r="G52" s="41"/>
    </row>
    <row r="53" spans="1:7">
      <c r="A53" s="39" t="s">
        <v>108</v>
      </c>
      <c r="B53" s="39">
        <v>16.7</v>
      </c>
      <c r="C53" s="39">
        <v>24.1</v>
      </c>
      <c r="D53" s="39">
        <v>38.799999999999997</v>
      </c>
      <c r="E53" s="39">
        <v>130.69999999999999</v>
      </c>
      <c r="F53" s="39">
        <v>218.06</v>
      </c>
      <c r="G53" s="41"/>
    </row>
    <row r="54" spans="1:7">
      <c r="F54" s="11">
        <f>(F53/B53)^(1/80)-1</f>
        <v>3.2638336732463857E-2</v>
      </c>
      <c r="G54" s="41"/>
    </row>
    <row r="55" spans="1:7">
      <c r="F55" s="11"/>
      <c r="G55" s="41"/>
    </row>
    <row r="56" spans="1:7">
      <c r="A56" s="39" t="s">
        <v>109</v>
      </c>
      <c r="B56" s="39">
        <v>10.226000000000001</v>
      </c>
      <c r="C56" s="39">
        <v>14.656000000000001</v>
      </c>
      <c r="D56" s="39">
        <v>24.338000000000001</v>
      </c>
      <c r="E56" s="39">
        <v>72.262</v>
      </c>
      <c r="F56" s="39">
        <v>110.99299999999999</v>
      </c>
      <c r="G56" s="41"/>
    </row>
    <row r="57" spans="1:7">
      <c r="F57" s="11">
        <f>(F56/B56)^(1/80)-1</f>
        <v>3.0255335944626705E-2</v>
      </c>
      <c r="G57" s="41"/>
    </row>
    <row r="58" spans="1:7">
      <c r="A58" s="41"/>
      <c r="B58" s="41"/>
      <c r="C58" s="41"/>
      <c r="D58" s="41"/>
      <c r="E58" s="41"/>
      <c r="F58" s="41"/>
      <c r="G58" s="41"/>
    </row>
    <row r="59" spans="1:7">
      <c r="A59" s="41"/>
      <c r="B59" s="41"/>
      <c r="C59" s="41"/>
      <c r="D59" s="41"/>
      <c r="E59" s="41"/>
      <c r="F59" s="41"/>
      <c r="G59" s="41"/>
    </row>
    <row r="60" spans="1:7">
      <c r="A60" s="41"/>
      <c r="B60" s="41"/>
      <c r="C60" s="41"/>
      <c r="D60" s="41"/>
      <c r="E60" s="41"/>
      <c r="F60" s="41"/>
      <c r="G60" s="41"/>
    </row>
  </sheetData>
  <sheetProtection password="D0A7" sheet="1" objects="1" scenarios="1"/>
  <mergeCells count="1">
    <mergeCell ref="B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1:E70"/>
  <sheetViews>
    <sheetView workbookViewId="0">
      <selection activeCell="A2" sqref="A2"/>
    </sheetView>
  </sheetViews>
  <sheetFormatPr defaultColWidth="11.7109375" defaultRowHeight="15"/>
  <sheetData>
    <row r="1" spans="1:5">
      <c r="A1" s="7" t="s">
        <v>8</v>
      </c>
    </row>
    <row r="4" spans="1:5">
      <c r="B4" s="90">
        <v>2002</v>
      </c>
      <c r="C4" s="90"/>
      <c r="D4" s="90">
        <v>2010</v>
      </c>
      <c r="E4" s="90"/>
    </row>
    <row r="5" spans="1:5">
      <c r="A5" s="1" t="s">
        <v>5</v>
      </c>
      <c r="B5" s="1" t="s">
        <v>6</v>
      </c>
      <c r="C5" s="1" t="s">
        <v>7</v>
      </c>
      <c r="D5" s="1" t="s">
        <v>6</v>
      </c>
      <c r="E5" s="1" t="s">
        <v>7</v>
      </c>
    </row>
    <row r="6" spans="1:5">
      <c r="A6" s="3">
        <v>0</v>
      </c>
      <c r="B6" s="9">
        <v>2.2848316558651516</v>
      </c>
      <c r="C6" s="9">
        <v>1.9390782452218318</v>
      </c>
      <c r="D6" s="9">
        <v>2.4949678291440369</v>
      </c>
      <c r="E6" s="9">
        <v>2.1164566649234273</v>
      </c>
    </row>
    <row r="7" spans="1:5">
      <c r="A7" s="3">
        <v>1</v>
      </c>
      <c r="B7" s="9">
        <v>1.6293849356753582</v>
      </c>
      <c r="C7" s="9">
        <v>1.3766775727655134</v>
      </c>
      <c r="D7" s="9">
        <v>1.7275023339673736</v>
      </c>
      <c r="E7" s="9">
        <v>1.4642267690904054</v>
      </c>
    </row>
    <row r="8" spans="1:5">
      <c r="A8" s="3">
        <v>2</v>
      </c>
      <c r="B8" s="9">
        <v>1.1135203169193868</v>
      </c>
      <c r="C8" s="9">
        <v>0.9346063689823485</v>
      </c>
      <c r="D8" s="9">
        <v>1.1381254197000874</v>
      </c>
      <c r="E8" s="9">
        <v>0.96241891963523507</v>
      </c>
    </row>
    <row r="9" spans="1:5">
      <c r="A9" s="3">
        <v>3</v>
      </c>
      <c r="B9" s="9">
        <v>0.73370585668092636</v>
      </c>
      <c r="C9" s="9">
        <v>0.6096484501202406</v>
      </c>
      <c r="D9" s="9">
        <v>0.72305838474587747</v>
      </c>
      <c r="E9" s="9">
        <v>0.60775252017907011</v>
      </c>
    </row>
    <row r="10" spans="1:5">
      <c r="A10" s="3">
        <v>4</v>
      </c>
      <c r="B10" s="9">
        <v>0.47781863178868078</v>
      </c>
      <c r="C10" s="9">
        <v>0.39110394016922995</v>
      </c>
      <c r="D10" s="9">
        <v>0.4636098049825102</v>
      </c>
      <c r="E10" s="9">
        <v>0.38454426076849757</v>
      </c>
    </row>
    <row r="11" spans="1:5">
      <c r="A11" s="3">
        <v>5</v>
      </c>
      <c r="B11" s="9">
        <v>0.32567660278906385</v>
      </c>
      <c r="C11" s="9">
        <v>0.26146552940277384</v>
      </c>
      <c r="D11" s="9">
        <v>0.32797133340373791</v>
      </c>
      <c r="E11" s="9">
        <v>0.26610774110223945</v>
      </c>
    </row>
    <row r="12" spans="1:5">
      <c r="A12" s="3">
        <v>6</v>
      </c>
      <c r="B12" s="9">
        <v>0.25283143496584726</v>
      </c>
      <c r="C12" s="9">
        <v>0.19967753350024847</v>
      </c>
      <c r="D12" s="9">
        <v>0.27899290661067366</v>
      </c>
      <c r="E12" s="9">
        <v>0.22147992958694765</v>
      </c>
    </row>
    <row r="13" spans="1:5">
      <c r="A13" s="3">
        <v>7</v>
      </c>
      <c r="B13" s="9">
        <v>0.23490746116826805</v>
      </c>
      <c r="C13" s="9">
        <v>0.18484772056788984</v>
      </c>
      <c r="D13" s="9">
        <v>0.28220443130757511</v>
      </c>
      <c r="E13" s="9">
        <v>0.22213349624648454</v>
      </c>
    </row>
    <row r="14" spans="1:5">
      <c r="A14" s="3">
        <v>8</v>
      </c>
      <c r="B14" s="9">
        <v>0.25087547897054091</v>
      </c>
      <c r="C14" s="9">
        <v>0.19897335842326283</v>
      </c>
      <c r="D14" s="9">
        <v>0.31095417608600134</v>
      </c>
      <c r="E14" s="9">
        <v>0.24615117019436752</v>
      </c>
    </row>
    <row r="15" spans="1:5">
      <c r="A15" s="3">
        <v>9</v>
      </c>
      <c r="B15" s="9">
        <v>0.28464650964716376</v>
      </c>
      <c r="C15" s="9">
        <v>0.22841929428525096</v>
      </c>
      <c r="D15" s="9">
        <v>0.34811072401542204</v>
      </c>
      <c r="E15" s="9">
        <v>0.27951113197073357</v>
      </c>
    </row>
    <row r="16" spans="1:5">
      <c r="A16" s="3">
        <v>10</v>
      </c>
      <c r="B16" s="9">
        <v>0.32516798658192458</v>
      </c>
      <c r="C16" s="9">
        <v>0.26420873196619521</v>
      </c>
      <c r="D16" s="9">
        <v>0.385061328633996</v>
      </c>
      <c r="E16" s="9">
        <v>0.3152924557629283</v>
      </c>
    </row>
    <row r="17" spans="1:5">
      <c r="A17" s="3">
        <v>11</v>
      </c>
      <c r="B17" s="9">
        <v>0.36553932942474576</v>
      </c>
      <c r="C17" s="9">
        <v>0.30145754346332887</v>
      </c>
      <c r="D17" s="9">
        <v>0.41905712297466835</v>
      </c>
      <c r="E17" s="9">
        <v>0.35149688475613977</v>
      </c>
    </row>
    <row r="18" spans="1:5">
      <c r="A18" s="3">
        <v>12</v>
      </c>
      <c r="B18" s="9">
        <v>0.4017266994686583</v>
      </c>
      <c r="C18" s="9">
        <v>0.33822934017787493</v>
      </c>
      <c r="D18" s="9">
        <v>0.45015117000954646</v>
      </c>
      <c r="E18" s="9">
        <v>0.38850325502203537</v>
      </c>
    </row>
    <row r="19" spans="1:5">
      <c r="A19" s="3">
        <v>13</v>
      </c>
      <c r="B19" s="9">
        <v>0.43136907558809795</v>
      </c>
      <c r="C19" s="9">
        <v>0.37422489686547761</v>
      </c>
      <c r="D19" s="9">
        <v>0.47870984035928521</v>
      </c>
      <c r="E19" s="9">
        <v>0.42691674694980397</v>
      </c>
    </row>
    <row r="20" spans="1:5">
      <c r="A20" s="3">
        <v>14</v>
      </c>
      <c r="B20" s="9">
        <v>0.45292513887231933</v>
      </c>
      <c r="C20" s="9">
        <v>0.40967205167589493</v>
      </c>
      <c r="D20" s="9">
        <v>0.5037695359768084</v>
      </c>
      <c r="E20" s="9">
        <v>0.46611209559908667</v>
      </c>
    </row>
    <row r="21" spans="1:5">
      <c r="A21" s="3">
        <v>15</v>
      </c>
      <c r="B21" s="9">
        <v>0.46528289057135824</v>
      </c>
      <c r="C21" s="9">
        <v>0.44477924688715936</v>
      </c>
      <c r="D21" s="9">
        <v>0.5225349149916847</v>
      </c>
      <c r="E21" s="9">
        <v>0.50372230729791712</v>
      </c>
    </row>
    <row r="22" spans="1:5">
      <c r="A22" s="3">
        <v>16</v>
      </c>
      <c r="B22" s="9">
        <v>0.46779812948051896</v>
      </c>
      <c r="C22" s="9">
        <v>0.47968722862449092</v>
      </c>
      <c r="D22" s="9">
        <v>0.53141039052925387</v>
      </c>
      <c r="E22" s="9">
        <v>0.53630614639051621</v>
      </c>
    </row>
    <row r="23" spans="1:5">
      <c r="A23" s="3">
        <v>17</v>
      </c>
      <c r="B23" s="9">
        <v>0.46082814006314055</v>
      </c>
      <c r="C23" s="9">
        <v>0.5147520449376406</v>
      </c>
      <c r="D23" s="9">
        <v>0.52767899312357247</v>
      </c>
      <c r="E23" s="9">
        <v>0.56096528092692111</v>
      </c>
    </row>
    <row r="24" spans="1:5">
      <c r="A24" s="3">
        <v>18</v>
      </c>
      <c r="B24" s="9">
        <v>0.44616005984464213</v>
      </c>
      <c r="C24" s="9">
        <v>0.55089070282732322</v>
      </c>
      <c r="D24" s="9">
        <v>0.5112600717164858</v>
      </c>
      <c r="E24" s="9">
        <v>0.57703051909108349</v>
      </c>
    </row>
    <row r="25" spans="1:5">
      <c r="A25" s="3">
        <v>19</v>
      </c>
      <c r="B25" s="9">
        <v>0.4269888912093297</v>
      </c>
      <c r="C25" s="9">
        <v>0.58970265058269489</v>
      </c>
      <c r="D25" s="9">
        <v>0.48527347270087207</v>
      </c>
      <c r="E25" s="9">
        <v>0.58706788960186773</v>
      </c>
    </row>
    <row r="26" spans="1:5">
      <c r="A26" s="3">
        <v>20</v>
      </c>
      <c r="B26" s="9">
        <v>0.40723125330435833</v>
      </c>
      <c r="C26" s="9">
        <v>0.63300185927417874</v>
      </c>
      <c r="D26" s="9">
        <v>0.45517836777454684</v>
      </c>
      <c r="E26" s="9">
        <v>0.5965281471414603</v>
      </c>
    </row>
    <row r="27" spans="1:5">
      <c r="A27" s="3">
        <v>21</v>
      </c>
      <c r="B27" s="9">
        <v>0.39051895766832229</v>
      </c>
      <c r="C27" s="9">
        <v>0.68208562575375919</v>
      </c>
      <c r="D27" s="9">
        <v>0.42650730067458131</v>
      </c>
      <c r="E27" s="9">
        <v>0.61160455308539774</v>
      </c>
    </row>
    <row r="28" spans="1:5">
      <c r="A28" s="3">
        <v>22</v>
      </c>
      <c r="B28" s="9">
        <v>0.37948521500136989</v>
      </c>
      <c r="C28" s="9">
        <v>0.73726786881345263</v>
      </c>
      <c r="D28" s="9">
        <v>0.40347282777268662</v>
      </c>
      <c r="E28" s="9">
        <v>0.63718779106868439</v>
      </c>
    </row>
    <row r="29" spans="1:5">
      <c r="A29" s="3">
        <v>23</v>
      </c>
      <c r="B29" s="9">
        <v>0.37551712504652585</v>
      </c>
      <c r="C29" s="9">
        <v>0.7977991696667962</v>
      </c>
      <c r="D29" s="9">
        <v>0.38859776070006402</v>
      </c>
      <c r="E29" s="9">
        <v>0.67574917304493598</v>
      </c>
    </row>
    <row r="30" spans="1:5">
      <c r="A30" s="3">
        <v>24</v>
      </c>
      <c r="B30" s="9">
        <v>0.37881943388618117</v>
      </c>
      <c r="C30" s="9">
        <v>0.86191756405633413</v>
      </c>
      <c r="D30" s="9">
        <v>0.38273346928693086</v>
      </c>
      <c r="E30" s="9">
        <v>0.72713933334549996</v>
      </c>
    </row>
    <row r="31" spans="1:5">
      <c r="A31" s="3">
        <v>25</v>
      </c>
      <c r="B31" s="9">
        <v>0.38864564735958451</v>
      </c>
      <c r="C31" s="9">
        <v>0.92707470281051285</v>
      </c>
      <c r="D31" s="9">
        <v>0.38535735148611927</v>
      </c>
      <c r="E31" s="9">
        <v>0.7889975671538989</v>
      </c>
    </row>
    <row r="32" spans="1:5">
      <c r="A32" s="3">
        <v>26</v>
      </c>
      <c r="B32" s="9">
        <v>0.40362234196716335</v>
      </c>
      <c r="C32" s="9">
        <v>0.99033792002301058</v>
      </c>
      <c r="D32" s="9">
        <v>0.395064789905613</v>
      </c>
      <c r="E32" s="9">
        <v>0.8575213360242252</v>
      </c>
    </row>
    <row r="33" spans="1:5">
      <c r="A33" s="3">
        <v>27</v>
      </c>
      <c r="B33" s="9">
        <v>0.42217558077268691</v>
      </c>
      <c r="C33" s="9">
        <v>1.0487907405066665</v>
      </c>
      <c r="D33" s="9">
        <v>0.41009725894950322</v>
      </c>
      <c r="E33" s="9">
        <v>0.92826083242499324</v>
      </c>
    </row>
    <row r="34" spans="1:5">
      <c r="A34" s="3">
        <v>28</v>
      </c>
      <c r="B34" s="9">
        <v>0.44290934589677677</v>
      </c>
      <c r="C34" s="9">
        <v>1.0999696825677556</v>
      </c>
      <c r="D34" s="9">
        <v>0.4287500681767189</v>
      </c>
      <c r="E34" s="9">
        <v>0.99676035348657765</v>
      </c>
    </row>
    <row r="35" spans="1:5">
      <c r="A35" s="3">
        <v>29</v>
      </c>
      <c r="B35" s="9">
        <v>0.46475482179185795</v>
      </c>
      <c r="C35" s="9">
        <v>1.1420343519357818</v>
      </c>
      <c r="D35" s="9">
        <v>0.44968217086078038</v>
      </c>
      <c r="E35" s="9">
        <v>1.0590699523086784</v>
      </c>
    </row>
    <row r="36" spans="1:5">
      <c r="A36" s="3">
        <v>30</v>
      </c>
      <c r="B36" s="9">
        <v>0.48696051152100378</v>
      </c>
      <c r="C36" s="9">
        <v>1.1738994515264232</v>
      </c>
      <c r="D36" s="9">
        <v>0.47186572848262931</v>
      </c>
      <c r="E36" s="9">
        <v>1.1120657699848389</v>
      </c>
    </row>
    <row r="37" spans="1:5">
      <c r="A37" s="3">
        <v>31</v>
      </c>
      <c r="B37" s="9">
        <v>0.50908765593239513</v>
      </c>
      <c r="C37" s="9">
        <v>1.1952335012866173</v>
      </c>
      <c r="D37" s="9">
        <v>0.49450616933829611</v>
      </c>
      <c r="E37" s="9">
        <v>1.1536938568267467</v>
      </c>
    </row>
    <row r="38" spans="1:5">
      <c r="A38" s="3">
        <v>32</v>
      </c>
      <c r="B38" s="9">
        <v>0.53115417865998382</v>
      </c>
      <c r="C38" s="9">
        <v>1.206498993379419</v>
      </c>
      <c r="D38" s="9">
        <v>0.51718488348705671</v>
      </c>
      <c r="E38" s="9">
        <v>1.1832026857908537</v>
      </c>
    </row>
    <row r="39" spans="1:5">
      <c r="A39" s="3">
        <v>33</v>
      </c>
      <c r="B39" s="9">
        <v>0.55347364807145627</v>
      </c>
      <c r="C39" s="9">
        <v>1.2088613563369242</v>
      </c>
      <c r="D39" s="9">
        <v>0.53999253380223167</v>
      </c>
      <c r="E39" s="9">
        <v>1.2011303409869931</v>
      </c>
    </row>
    <row r="40" spans="1:5">
      <c r="A40" s="3">
        <v>34</v>
      </c>
      <c r="B40" s="9">
        <v>0.5764439906360066</v>
      </c>
      <c r="C40" s="9">
        <v>1.2039693479736373</v>
      </c>
      <c r="D40" s="9">
        <v>0.56338951338725873</v>
      </c>
      <c r="E40" s="9">
        <v>1.2091458952840306</v>
      </c>
    </row>
    <row r="41" spans="1:5">
      <c r="A41" s="3">
        <v>35</v>
      </c>
      <c r="B41" s="9">
        <v>0.60039699670914248</v>
      </c>
      <c r="C41" s="9">
        <v>1.1938452724701811</v>
      </c>
      <c r="D41" s="9">
        <v>0.5879249982001763</v>
      </c>
      <c r="E41" s="9">
        <v>1.2097915224247946</v>
      </c>
    </row>
    <row r="42" spans="1:5">
      <c r="A42" s="3">
        <v>36</v>
      </c>
      <c r="B42" s="9">
        <v>0.62552644140875091</v>
      </c>
      <c r="C42" s="9">
        <v>1.1808462174740479</v>
      </c>
      <c r="D42" s="9">
        <v>0.61410507821661608</v>
      </c>
      <c r="E42" s="9">
        <v>1.2059178312027687</v>
      </c>
    </row>
    <row r="43" spans="1:5">
      <c r="A43" s="3">
        <v>37</v>
      </c>
      <c r="B43" s="9">
        <v>0.65193743041902497</v>
      </c>
      <c r="C43" s="9">
        <v>1.1676405120513316</v>
      </c>
      <c r="D43" s="9">
        <v>0.64211474175054495</v>
      </c>
      <c r="E43" s="9">
        <v>1.2003580360317296</v>
      </c>
    </row>
    <row r="44" spans="1:5">
      <c r="A44" s="3">
        <v>38</v>
      </c>
      <c r="B44" s="9">
        <v>0.67967837814140009</v>
      </c>
      <c r="C44" s="9">
        <v>1.1567998614483579</v>
      </c>
      <c r="D44" s="9">
        <v>0.67173671883515884</v>
      </c>
      <c r="E44" s="9">
        <v>1.1955847683492062</v>
      </c>
    </row>
    <row r="45" spans="1:5">
      <c r="A45" s="3">
        <v>39</v>
      </c>
      <c r="B45" s="9">
        <v>0.70881865337874694</v>
      </c>
      <c r="C45" s="9">
        <v>1.1503992197515474</v>
      </c>
      <c r="D45" s="9">
        <v>0.70253043021872619</v>
      </c>
      <c r="E45" s="9">
        <v>1.1933928283740176</v>
      </c>
    </row>
    <row r="46" spans="1:5">
      <c r="A46" s="3">
        <v>40</v>
      </c>
      <c r="B46" s="9">
        <v>0.73949768961755769</v>
      </c>
      <c r="C46" s="9">
        <v>1.1498653171266944</v>
      </c>
      <c r="D46" s="9">
        <v>0.73417339322445108</v>
      </c>
      <c r="E46" s="9">
        <v>1.1947922997545186</v>
      </c>
    </row>
    <row r="47" spans="1:5">
      <c r="A47" s="3">
        <v>41</v>
      </c>
      <c r="B47" s="9">
        <v>0.77196855592938474</v>
      </c>
      <c r="C47" s="9">
        <v>1.1559862131937819</v>
      </c>
      <c r="D47" s="9">
        <v>0.76662596844431441</v>
      </c>
      <c r="E47" s="9">
        <v>1.1999952125063926</v>
      </c>
    </row>
    <row r="48" spans="1:5">
      <c r="A48" s="3">
        <v>42</v>
      </c>
      <c r="B48" s="9">
        <v>0.80657360375099685</v>
      </c>
      <c r="C48" s="9">
        <v>1.1691056373057878</v>
      </c>
      <c r="D48" s="9">
        <v>0.80026386105231428</v>
      </c>
      <c r="E48" s="9">
        <v>1.2090140248731274</v>
      </c>
    </row>
    <row r="49" spans="1:5">
      <c r="A49" s="3">
        <v>43</v>
      </c>
      <c r="B49" s="9">
        <v>0.84374437376928346</v>
      </c>
      <c r="C49" s="9">
        <v>1.189420509468226</v>
      </c>
      <c r="D49" s="9">
        <v>0.83561861075919908</v>
      </c>
      <c r="E49" s="9">
        <v>1.2221385102390143</v>
      </c>
    </row>
    <row r="50" spans="1:5">
      <c r="A50" s="3">
        <v>44</v>
      </c>
      <c r="B50" s="9">
        <v>0.88393054841329277</v>
      </c>
      <c r="C50" s="9">
        <v>1.2168711819614351</v>
      </c>
      <c r="D50" s="9">
        <v>0.87326324836686053</v>
      </c>
      <c r="E50" s="9">
        <v>1.2399833712488273</v>
      </c>
    </row>
    <row r="51" spans="1:5">
      <c r="A51" s="3">
        <v>45</v>
      </c>
      <c r="B51" s="9">
        <v>0.92757586412252424</v>
      </c>
      <c r="C51" s="9">
        <v>1.2511294270134978</v>
      </c>
      <c r="D51" s="9">
        <v>0.91396421529534699</v>
      </c>
      <c r="E51" s="9">
        <v>1.263304453202696</v>
      </c>
    </row>
    <row r="52" spans="1:5">
      <c r="A52" s="3">
        <v>46</v>
      </c>
      <c r="B52" s="9">
        <v>0.97514796831131134</v>
      </c>
      <c r="C52" s="9">
        <v>1.2915217163883579</v>
      </c>
      <c r="D52" s="9">
        <v>0.95867704081184224</v>
      </c>
      <c r="E52" s="9">
        <v>1.2928384227951397</v>
      </c>
    </row>
    <row r="53" spans="1:5">
      <c r="A53" s="3">
        <v>47</v>
      </c>
      <c r="B53" s="9">
        <v>1.0271155882065204</v>
      </c>
      <c r="C53" s="9">
        <v>1.3369627755230427</v>
      </c>
      <c r="D53" s="9">
        <v>1.0083431812281718</v>
      </c>
      <c r="E53" s="9">
        <v>1.3288776355306084</v>
      </c>
    </row>
    <row r="54" spans="1:5">
      <c r="A54" s="3">
        <v>48</v>
      </c>
      <c r="B54" s="9">
        <v>1.0837217402927517</v>
      </c>
      <c r="C54" s="9">
        <v>1.3861948042275949</v>
      </c>
      <c r="D54" s="9">
        <v>1.063630396980773</v>
      </c>
      <c r="E54" s="9">
        <v>1.3710535695542541</v>
      </c>
    </row>
    <row r="55" spans="1:5">
      <c r="A55" s="3">
        <v>49</v>
      </c>
      <c r="B55" s="9">
        <v>1.1449533772591804</v>
      </c>
      <c r="C55" s="9">
        <v>1.4378952403140068</v>
      </c>
      <c r="D55" s="9">
        <v>1.1244867821587909</v>
      </c>
      <c r="E55" s="9">
        <v>1.4181927120287177</v>
      </c>
    </row>
    <row r="56" spans="1:5">
      <c r="A56" s="3">
        <v>50</v>
      </c>
      <c r="B56" s="9">
        <v>1.2104220751391017</v>
      </c>
      <c r="C56" s="9">
        <v>1.4908524133563195</v>
      </c>
      <c r="D56" s="9">
        <v>1.1900786398172742</v>
      </c>
      <c r="E56" s="9">
        <v>1.4682851139677349</v>
      </c>
    </row>
    <row r="57" spans="1:5">
      <c r="A57" s="3">
        <v>51</v>
      </c>
      <c r="B57" s="9">
        <v>1.2794262262705274</v>
      </c>
      <c r="C57" s="9">
        <v>1.5442081658537963</v>
      </c>
      <c r="D57" s="9">
        <v>1.2592107966114645</v>
      </c>
      <c r="E57" s="9">
        <v>1.5190951326133042</v>
      </c>
    </row>
    <row r="58" spans="1:5">
      <c r="A58" s="3">
        <v>52</v>
      </c>
      <c r="B58" s="9">
        <v>1.3511268828629639</v>
      </c>
      <c r="C58" s="9">
        <v>1.5974885022162717</v>
      </c>
      <c r="D58" s="9">
        <v>1.3312156939005217</v>
      </c>
      <c r="E58" s="9">
        <v>1.568922800240991</v>
      </c>
    </row>
    <row r="59" spans="1:5">
      <c r="A59" s="3">
        <v>53</v>
      </c>
      <c r="B59" s="9">
        <v>1.4249520593739524</v>
      </c>
      <c r="C59" s="9">
        <v>1.6505941197826144</v>
      </c>
      <c r="D59" s="9">
        <v>1.4061396035133291</v>
      </c>
      <c r="E59" s="9">
        <v>1.6174150471608135</v>
      </c>
    </row>
    <row r="60" spans="1:5">
      <c r="A60" s="3">
        <v>54</v>
      </c>
      <c r="B60" s="9">
        <v>1.5008437733610582</v>
      </c>
      <c r="C60" s="9">
        <v>1.703819827548716</v>
      </c>
      <c r="D60" s="9">
        <v>1.4843471685601479</v>
      </c>
      <c r="E60" s="9">
        <v>1.6649890075351652</v>
      </c>
    </row>
    <row r="61" spans="1:5">
      <c r="A61" s="3">
        <v>55</v>
      </c>
      <c r="B61" s="9">
        <v>1.5791047759833829</v>
      </c>
      <c r="C61" s="9">
        <v>1.7575048139423552</v>
      </c>
      <c r="D61" s="9">
        <v>1.566014756989593</v>
      </c>
      <c r="E61" s="9">
        <v>1.7124417279497475</v>
      </c>
    </row>
    <row r="62" spans="1:5">
      <c r="A62" s="3">
        <v>56</v>
      </c>
      <c r="B62" s="9">
        <v>1.6600708120239962</v>
      </c>
      <c r="C62" s="9">
        <v>1.8120147327728673</v>
      </c>
      <c r="D62" s="9">
        <v>1.6511443820499172</v>
      </c>
      <c r="E62" s="9">
        <v>1.7610858526185773</v>
      </c>
    </row>
    <row r="63" spans="1:5">
      <c r="A63" s="3">
        <v>57</v>
      </c>
      <c r="B63" s="9">
        <v>1.7439099120052959</v>
      </c>
      <c r="C63" s="9">
        <v>1.8677040415871684</v>
      </c>
      <c r="D63" s="9">
        <v>1.7396116743613663</v>
      </c>
      <c r="E63" s="9">
        <v>1.8123646527436073</v>
      </c>
    </row>
    <row r="64" spans="1:5">
      <c r="A64" s="3">
        <v>58</v>
      </c>
      <c r="B64" s="9">
        <v>1.8307550515275834</v>
      </c>
      <c r="C64" s="9">
        <v>1.9248677413614474</v>
      </c>
      <c r="D64" s="9">
        <v>1.8310342505750576</v>
      </c>
      <c r="E64" s="9">
        <v>1.867661975638004</v>
      </c>
    </row>
    <row r="65" spans="1:5">
      <c r="A65" s="3">
        <v>59</v>
      </c>
      <c r="B65" s="9">
        <v>1.9207349643247953</v>
      </c>
      <c r="C65" s="9">
        <v>1.983615147976026</v>
      </c>
      <c r="D65" s="9">
        <v>1.9251970493294901</v>
      </c>
      <c r="E65" s="9">
        <v>1.9281017660818336</v>
      </c>
    </row>
    <row r="66" spans="1:5">
      <c r="A66" s="3">
        <v>60</v>
      </c>
      <c r="B66" s="9">
        <v>2.0137826360898883</v>
      </c>
      <c r="C66" s="9">
        <v>2.0438184707043776</v>
      </c>
      <c r="D66" s="9">
        <v>2.0225998605479747</v>
      </c>
      <c r="E66" s="9">
        <v>1.9945704579732899</v>
      </c>
    </row>
    <row r="67" spans="1:5">
      <c r="A67" s="3">
        <v>61</v>
      </c>
      <c r="B67" s="9">
        <v>2.1097051898919075</v>
      </c>
      <c r="C67" s="9">
        <v>2.1052166597157962</v>
      </c>
      <c r="D67" s="9">
        <v>2.1241721525617638</v>
      </c>
      <c r="E67" s="9">
        <v>2.0675593299358024</v>
      </c>
    </row>
    <row r="68" spans="1:5">
      <c r="A68" s="3">
        <v>62</v>
      </c>
      <c r="B68" s="9">
        <v>2.2083748280279445</v>
      </c>
      <c r="C68" s="9">
        <v>2.1675436167825395</v>
      </c>
      <c r="D68" s="9">
        <v>2.2306197378305028</v>
      </c>
      <c r="E68" s="9">
        <v>2.1471464151822106</v>
      </c>
    </row>
    <row r="69" spans="1:5">
      <c r="A69" s="3">
        <v>63</v>
      </c>
      <c r="B69" s="9">
        <v>2.3097120302810268</v>
      </c>
      <c r="C69" s="9">
        <v>2.230573285628819</v>
      </c>
      <c r="D69" s="9">
        <v>2.3423726034722416</v>
      </c>
      <c r="E69" s="9">
        <v>2.2329463269474257</v>
      </c>
    </row>
    <row r="70" spans="1:5">
      <c r="A70" s="3">
        <v>64</v>
      </c>
      <c r="B70" s="9">
        <v>2.4136670916868144</v>
      </c>
      <c r="C70" s="9">
        <v>2.294243960680959</v>
      </c>
      <c r="D70" s="9">
        <v>2.459527315393796</v>
      </c>
      <c r="E70" s="9">
        <v>2.3246498927696835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/>
  <dimension ref="A1:E70"/>
  <sheetViews>
    <sheetView workbookViewId="0">
      <selection activeCell="A2" sqref="A2"/>
    </sheetView>
  </sheetViews>
  <sheetFormatPr defaultColWidth="11.7109375" defaultRowHeight="15"/>
  <sheetData>
    <row r="1" spans="1:5">
      <c r="A1" s="7" t="s">
        <v>9</v>
      </c>
    </row>
    <row r="4" spans="1:5">
      <c r="B4" s="90" t="s">
        <v>10</v>
      </c>
      <c r="C4" s="90"/>
      <c r="D4" s="90" t="s">
        <v>11</v>
      </c>
      <c r="E4" s="90"/>
    </row>
    <row r="5" spans="1:5">
      <c r="A5" s="1" t="s">
        <v>5</v>
      </c>
      <c r="B5" s="1" t="s">
        <v>6</v>
      </c>
      <c r="C5" s="1" t="s">
        <v>7</v>
      </c>
      <c r="D5" s="1" t="s">
        <v>6</v>
      </c>
      <c r="E5" s="1" t="s">
        <v>7</v>
      </c>
    </row>
    <row r="6" spans="1:5">
      <c r="A6" s="3">
        <v>0</v>
      </c>
      <c r="B6" s="9">
        <v>1.8757833151094838</v>
      </c>
      <c r="C6" s="9">
        <v>1.340960701015611</v>
      </c>
      <c r="D6" s="9">
        <v>2.5524459748885446</v>
      </c>
      <c r="E6" s="9">
        <v>2.1757475648820384</v>
      </c>
    </row>
    <row r="7" spans="1:5">
      <c r="A7" s="3">
        <v>1</v>
      </c>
      <c r="B7" s="9">
        <v>1.4930953011524259</v>
      </c>
      <c r="C7" s="9">
        <v>1.0760674937885149</v>
      </c>
      <c r="D7" s="9">
        <v>1.702326607030515</v>
      </c>
      <c r="E7" s="9">
        <v>1.4488247015278028</v>
      </c>
    </row>
    <row r="8" spans="1:5">
      <c r="A8" s="3">
        <v>2</v>
      </c>
      <c r="B8" s="9">
        <v>1.1689990252221634</v>
      </c>
      <c r="C8" s="9">
        <v>0.85129113177818272</v>
      </c>
      <c r="D8" s="9">
        <v>1.071218014498601</v>
      </c>
      <c r="E8" s="9">
        <v>0.90804957509568707</v>
      </c>
    </row>
    <row r="9" spans="1:5">
      <c r="A9" s="3">
        <v>3</v>
      </c>
      <c r="B9" s="9">
        <v>0.90316015962839913</v>
      </c>
      <c r="C9" s="9">
        <v>0.66647887239964654</v>
      </c>
      <c r="D9" s="9">
        <v>0.65263501769601506</v>
      </c>
      <c r="E9" s="9">
        <v>0.54795556322340699</v>
      </c>
    </row>
    <row r="10" spans="1:5">
      <c r="A10" s="3">
        <v>4</v>
      </c>
      <c r="B10" s="9">
        <v>0.69398140356750859</v>
      </c>
      <c r="C10" s="9">
        <v>0.52071676959625068</v>
      </c>
      <c r="D10" s="9">
        <v>0.41635451181974081</v>
      </c>
      <c r="E10" s="9">
        <v>0.34313864216785617</v>
      </c>
    </row>
    <row r="11" spans="1:5">
      <c r="A11" s="3">
        <v>5</v>
      </c>
      <c r="B11" s="9">
        <v>0.53812559002493598</v>
      </c>
      <c r="C11" s="9">
        <v>0.41199712356551177</v>
      </c>
      <c r="D11" s="9">
        <v>0.31405460215717834</v>
      </c>
      <c r="E11" s="9">
        <v>0.25282132627067189</v>
      </c>
    </row>
    <row r="12" spans="1:5">
      <c r="A12" s="3">
        <v>6</v>
      </c>
      <c r="B12" s="9">
        <v>0.43059104204491211</v>
      </c>
      <c r="C12" s="9">
        <v>0.33727420302702604</v>
      </c>
      <c r="D12" s="9">
        <v>0.2938658071980359</v>
      </c>
      <c r="E12" s="9">
        <v>0.23326576417506537</v>
      </c>
    </row>
    <row r="13" spans="1:5">
      <c r="A13" s="3">
        <v>7</v>
      </c>
      <c r="B13" s="9">
        <v>0.36513309637369568</v>
      </c>
      <c r="C13" s="9">
        <v>0.29271243035113698</v>
      </c>
      <c r="D13" s="9">
        <v>0.31286095727227342</v>
      </c>
      <c r="E13" s="9">
        <v>0.24831519444972056</v>
      </c>
    </row>
    <row r="14" spans="1:5">
      <c r="A14" s="3">
        <v>8</v>
      </c>
      <c r="B14" s="9">
        <v>0.33476195934521935</v>
      </c>
      <c r="C14" s="9">
        <v>0.27398873609489982</v>
      </c>
      <c r="D14" s="9">
        <v>0.34296042979527702</v>
      </c>
      <c r="E14" s="9">
        <v>0.27431579326103378</v>
      </c>
    </row>
    <row r="15" spans="1:5">
      <c r="A15" s="3">
        <v>9</v>
      </c>
      <c r="B15" s="9">
        <v>0.33216679285930223</v>
      </c>
      <c r="C15" s="9">
        <v>0.27658227464080226</v>
      </c>
      <c r="D15" s="9">
        <v>0.37079219255900697</v>
      </c>
      <c r="E15" s="9">
        <v>0.29998724701348262</v>
      </c>
    </row>
    <row r="16" spans="1:5">
      <c r="A16" s="3">
        <v>10</v>
      </c>
      <c r="B16" s="9">
        <v>0.35010245670440931</v>
      </c>
      <c r="C16" s="9">
        <v>0.29601727135002293</v>
      </c>
      <c r="D16" s="9">
        <v>0.39373239330731902</v>
      </c>
      <c r="E16" s="9">
        <v>0.32332270422871368</v>
      </c>
    </row>
    <row r="17" spans="1:5">
      <c r="A17" s="3">
        <v>11</v>
      </c>
      <c r="B17" s="9">
        <v>0.38177268864865982</v>
      </c>
      <c r="C17" s="9">
        <v>0.3280333923958082</v>
      </c>
      <c r="D17" s="9">
        <v>0.41468362655933833</v>
      </c>
      <c r="E17" s="9">
        <v>0.34726236593171678</v>
      </c>
    </row>
    <row r="18" spans="1:5">
      <c r="A18" s="3">
        <v>12</v>
      </c>
      <c r="B18" s="9">
        <v>0.42114855617713837</v>
      </c>
      <c r="C18" s="9">
        <v>0.36864103599562625</v>
      </c>
      <c r="D18" s="9">
        <v>0.43735932485672896</v>
      </c>
      <c r="E18" s="9">
        <v>0.37579850121118791</v>
      </c>
    </row>
    <row r="19" spans="1:5">
      <c r="A19" s="3">
        <v>13</v>
      </c>
      <c r="B19" s="9">
        <v>0.46310250355512295</v>
      </c>
      <c r="C19" s="9">
        <v>0.41416519411658193</v>
      </c>
      <c r="D19" s="9">
        <v>0.46339233566247606</v>
      </c>
      <c r="E19" s="9">
        <v>0.41125539873150324</v>
      </c>
    </row>
    <row r="20" spans="1:5">
      <c r="A20" s="3">
        <v>14</v>
      </c>
      <c r="B20" s="9">
        <v>0.50347098947625746</v>
      </c>
      <c r="C20" s="9">
        <v>0.46129248273401341</v>
      </c>
      <c r="D20" s="9">
        <v>0.49088428269487383</v>
      </c>
      <c r="E20" s="9">
        <v>0.4527257773650204</v>
      </c>
    </row>
    <row r="21" spans="1:5">
      <c r="A21" s="3">
        <v>15</v>
      </c>
      <c r="B21" s="9">
        <v>0.53902501329798025</v>
      </c>
      <c r="C21" s="9">
        <v>0.50715273117546866</v>
      </c>
      <c r="D21" s="9">
        <v>0.51460111628057692</v>
      </c>
      <c r="E21" s="9">
        <v>0.49588093123835991</v>
      </c>
    </row>
    <row r="22" spans="1:5">
      <c r="A22" s="3">
        <v>16</v>
      </c>
      <c r="B22" s="9">
        <v>0.5674677115112744</v>
      </c>
      <c r="C22" s="9">
        <v>0.54946116121191213</v>
      </c>
      <c r="D22" s="9">
        <v>0.5279695630732808</v>
      </c>
      <c r="E22" s="9">
        <v>0.53445650064613037</v>
      </c>
    </row>
    <row r="23" spans="1:5">
      <c r="A23" s="3">
        <v>17</v>
      </c>
      <c r="B23" s="9">
        <v>0.58746661287559754</v>
      </c>
      <c r="C23" s="9">
        <v>0.58669462024214836</v>
      </c>
      <c r="D23" s="9">
        <v>0.52593951207799283</v>
      </c>
      <c r="E23" s="9">
        <v>0.56309645257724572</v>
      </c>
    </row>
    <row r="24" spans="1:5">
      <c r="A24" s="3">
        <v>18</v>
      </c>
      <c r="B24" s="9">
        <v>0.59871334578413782</v>
      </c>
      <c r="C24" s="9">
        <v>0.61821735850953952</v>
      </c>
      <c r="D24" s="9">
        <v>0.50778782356579499</v>
      </c>
      <c r="E24" s="9">
        <v>0.579947895191947</v>
      </c>
    </row>
    <row r="25" spans="1:5">
      <c r="A25" s="3">
        <v>19</v>
      </c>
      <c r="B25" s="9">
        <v>0.60188628099936292</v>
      </c>
      <c r="C25" s="9">
        <v>0.64433688811561585</v>
      </c>
      <c r="D25" s="9">
        <v>0.47796523346925568</v>
      </c>
      <c r="E25" s="9">
        <v>0.58818580138749355</v>
      </c>
    </row>
    <row r="26" spans="1:5">
      <c r="A26" s="3">
        <v>20</v>
      </c>
      <c r="B26" s="9">
        <v>0.59848391952737645</v>
      </c>
      <c r="C26" s="9">
        <v>0.66616844894102678</v>
      </c>
      <c r="D26" s="9">
        <v>0.44426970353995821</v>
      </c>
      <c r="E26" s="9">
        <v>0.5952564955939349</v>
      </c>
    </row>
    <row r="27" spans="1:5">
      <c r="A27" s="3">
        <v>21</v>
      </c>
      <c r="B27" s="9">
        <v>0.59050641024407535</v>
      </c>
      <c r="C27" s="9">
        <v>0.68543504244484899</v>
      </c>
      <c r="D27" s="9">
        <v>0.41392660732660896</v>
      </c>
      <c r="E27" s="9">
        <v>0.60920676420145148</v>
      </c>
    </row>
    <row r="28" spans="1:5">
      <c r="A28" s="3">
        <v>22</v>
      </c>
      <c r="B28" s="9">
        <v>0.58026875125408361</v>
      </c>
      <c r="C28" s="9">
        <v>0.70411555215300659</v>
      </c>
      <c r="D28" s="9">
        <v>0.39159091281110253</v>
      </c>
      <c r="E28" s="9">
        <v>0.63572121321499764</v>
      </c>
    </row>
    <row r="29" spans="1:5">
      <c r="A29" s="3">
        <v>23</v>
      </c>
      <c r="B29" s="9">
        <v>0.57006619935361824</v>
      </c>
      <c r="C29" s="9">
        <v>0.72413934037516192</v>
      </c>
      <c r="D29" s="9">
        <v>0.37916168080171836</v>
      </c>
      <c r="E29" s="9">
        <v>0.67691621422915382</v>
      </c>
    </row>
    <row r="30" spans="1:5">
      <c r="A30" s="3">
        <v>24</v>
      </c>
      <c r="B30" s="9">
        <v>0.56185040950735299</v>
      </c>
      <c r="C30" s="9">
        <v>0.74708858644639364</v>
      </c>
      <c r="D30" s="9">
        <v>0.37645324134948505</v>
      </c>
      <c r="E30" s="9">
        <v>0.7316808797918547</v>
      </c>
    </row>
    <row r="31" spans="1:5">
      <c r="A31" s="3">
        <v>25</v>
      </c>
      <c r="B31" s="9">
        <v>0.55696016694426009</v>
      </c>
      <c r="C31" s="9">
        <v>0.77388858941085359</v>
      </c>
      <c r="D31" s="9">
        <v>0.3820394732841832</v>
      </c>
      <c r="E31" s="9">
        <v>0.7964924064888278</v>
      </c>
    </row>
    <row r="32" spans="1:5">
      <c r="A32" s="3">
        <v>26</v>
      </c>
      <c r="B32" s="9">
        <v>0.55602800852795675</v>
      </c>
      <c r="C32" s="9">
        <v>0.80462890696023526</v>
      </c>
      <c r="D32" s="9">
        <v>0.39396772829713589</v>
      </c>
      <c r="E32" s="9">
        <v>0.86672349894210776</v>
      </c>
    </row>
    <row r="33" spans="1:5">
      <c r="A33" s="3">
        <v>27</v>
      </c>
      <c r="B33" s="9">
        <v>0.55908315717380119</v>
      </c>
      <c r="C33" s="9">
        <v>0.83860980959747289</v>
      </c>
      <c r="D33" s="9">
        <v>0.41022238325324961</v>
      </c>
      <c r="E33" s="9">
        <v>0.93769569487234994</v>
      </c>
    </row>
    <row r="34" spans="1:5">
      <c r="A34" s="3">
        <v>28</v>
      </c>
      <c r="B34" s="9">
        <v>0.56567666838184083</v>
      </c>
      <c r="C34" s="9">
        <v>0.87453106371469325</v>
      </c>
      <c r="D34" s="9">
        <v>0.42920722667634792</v>
      </c>
      <c r="E34" s="9">
        <v>1.0051369905991501</v>
      </c>
    </row>
    <row r="35" spans="1:5">
      <c r="A35" s="3">
        <v>29</v>
      </c>
      <c r="B35" s="9">
        <v>0.57509640554177932</v>
      </c>
      <c r="C35" s="9">
        <v>0.9107722505288155</v>
      </c>
      <c r="D35" s="9">
        <v>0.44989169264584911</v>
      </c>
      <c r="E35" s="9">
        <v>1.0653993682502707</v>
      </c>
    </row>
    <row r="36" spans="1:5">
      <c r="A36" s="3">
        <v>30</v>
      </c>
      <c r="B36" s="9">
        <v>0.58654646772337382</v>
      </c>
      <c r="C36" s="9">
        <v>0.94566607929866686</v>
      </c>
      <c r="D36" s="9">
        <v>0.47152445640904811</v>
      </c>
      <c r="E36" s="9">
        <v>1.115752935089233</v>
      </c>
    </row>
    <row r="37" spans="1:5">
      <c r="A37" s="3">
        <v>31</v>
      </c>
      <c r="B37" s="9">
        <v>0.59933400754364596</v>
      </c>
      <c r="C37" s="9">
        <v>0.97775079799949771</v>
      </c>
      <c r="D37" s="9">
        <v>0.49346970415679081</v>
      </c>
      <c r="E37" s="9">
        <v>1.1546027702930584</v>
      </c>
    </row>
    <row r="38" spans="1:5">
      <c r="A38" s="3">
        <v>32</v>
      </c>
      <c r="B38" s="9">
        <v>0.6130022375101476</v>
      </c>
      <c r="C38" s="9">
        <v>1.0059143389079424</v>
      </c>
      <c r="D38" s="9">
        <v>0.5152801957994082</v>
      </c>
      <c r="E38" s="9">
        <v>1.1815598795920546</v>
      </c>
    </row>
    <row r="39" spans="1:5">
      <c r="A39" s="3">
        <v>33</v>
      </c>
      <c r="B39" s="9">
        <v>0.62737572527199181</v>
      </c>
      <c r="C39" s="9">
        <v>1.0295183786324846</v>
      </c>
      <c r="D39" s="9">
        <v>0.5371657695541795</v>
      </c>
      <c r="E39" s="9">
        <v>1.1973333287308059</v>
      </c>
    </row>
    <row r="40" spans="1:5">
      <c r="A40" s="3">
        <v>34</v>
      </c>
      <c r="B40" s="9">
        <v>0.64256012081593694</v>
      </c>
      <c r="C40" s="9">
        <v>1.0484363761189508</v>
      </c>
      <c r="D40" s="9">
        <v>0.55987520062315854</v>
      </c>
      <c r="E40" s="9">
        <v>1.2037167771677304</v>
      </c>
    </row>
    <row r="41" spans="1:5">
      <c r="A41" s="3">
        <v>35</v>
      </c>
      <c r="B41" s="9">
        <v>0.65889721323409156</v>
      </c>
      <c r="C41" s="9">
        <v>1.0630482278976177</v>
      </c>
      <c r="D41" s="9">
        <v>0.58425137893247148</v>
      </c>
      <c r="E41" s="9">
        <v>1.2034651464421313</v>
      </c>
    </row>
    <row r="42" spans="1:5">
      <c r="A42" s="3">
        <v>36</v>
      </c>
      <c r="B42" s="9">
        <v>0.67687176938910187</v>
      </c>
      <c r="C42" s="9">
        <v>1.0742063602177578</v>
      </c>
      <c r="D42" s="9">
        <v>0.61092640571663315</v>
      </c>
      <c r="E42" s="9">
        <v>1.1994864484441847</v>
      </c>
    </row>
    <row r="43" spans="1:5">
      <c r="A43" s="3">
        <v>37</v>
      </c>
      <c r="B43" s="9">
        <v>0.69699966730453389</v>
      </c>
      <c r="C43" s="9">
        <v>1.083167513726347</v>
      </c>
      <c r="D43" s="9">
        <v>0.63990530383177735</v>
      </c>
      <c r="E43" s="9">
        <v>1.1945219494055992</v>
      </c>
    </row>
    <row r="44" spans="1:5">
      <c r="A44" s="3">
        <v>38</v>
      </c>
      <c r="B44" s="9">
        <v>0.71974106546649386</v>
      </c>
      <c r="C44" s="9">
        <v>1.0914470193698456</v>
      </c>
      <c r="D44" s="9">
        <v>0.67063307506102265</v>
      </c>
      <c r="E44" s="9">
        <v>1.1908799016561242</v>
      </c>
    </row>
    <row r="45" spans="1:5">
      <c r="A45" s="3">
        <v>39</v>
      </c>
      <c r="B45" s="9">
        <v>0.74541791099252219</v>
      </c>
      <c r="C45" s="9">
        <v>1.1005790671817142</v>
      </c>
      <c r="D45" s="9">
        <v>0.70246048666850314</v>
      </c>
      <c r="E45" s="9">
        <v>1.1900801536518011</v>
      </c>
    </row>
    <row r="46" spans="1:5">
      <c r="A46" s="3">
        <v>40</v>
      </c>
      <c r="B46" s="9">
        <v>0.77417211410055298</v>
      </c>
      <c r="C46" s="9">
        <v>1.1119020596526461</v>
      </c>
      <c r="D46" s="9">
        <v>0.73494169085038719</v>
      </c>
      <c r="E46" s="9">
        <v>1.1927112287607338</v>
      </c>
    </row>
    <row r="47" spans="1:5">
      <c r="A47" s="3">
        <v>41</v>
      </c>
      <c r="B47" s="9">
        <v>0.8059950360498066</v>
      </c>
      <c r="C47" s="9">
        <v>1.1264263509737864</v>
      </c>
      <c r="D47" s="9">
        <v>0.7679958662799059</v>
      </c>
      <c r="E47" s="9">
        <v>1.1986887674591289</v>
      </c>
    </row>
    <row r="48" spans="1:5">
      <c r="A48" s="3">
        <v>42</v>
      </c>
      <c r="B48" s="9">
        <v>0.84076111973326306</v>
      </c>
      <c r="C48" s="9">
        <v>1.1448298516619397</v>
      </c>
      <c r="D48" s="9">
        <v>0.80198235574236698</v>
      </c>
      <c r="E48" s="9">
        <v>1.207983120754718</v>
      </c>
    </row>
    <row r="49" spans="1:5">
      <c r="A49" s="3">
        <v>43</v>
      </c>
      <c r="B49" s="9">
        <v>0.87834823906350579</v>
      </c>
      <c r="C49" s="9">
        <v>1.1675011804010491</v>
      </c>
      <c r="D49" s="9">
        <v>0.83732142019218281</v>
      </c>
      <c r="E49" s="9">
        <v>1.2211537303129956</v>
      </c>
    </row>
    <row r="50" spans="1:5">
      <c r="A50" s="3">
        <v>44</v>
      </c>
      <c r="B50" s="9">
        <v>0.91872931992485329</v>
      </c>
      <c r="C50" s="9">
        <v>1.1946016718348402</v>
      </c>
      <c r="D50" s="9">
        <v>0.87441884187190966</v>
      </c>
      <c r="E50" s="9">
        <v>1.2391994887972884</v>
      </c>
    </row>
    <row r="51" spans="1:5">
      <c r="A51" s="3">
        <v>45</v>
      </c>
      <c r="B51" s="9">
        <v>0.96194143454447456</v>
      </c>
      <c r="C51" s="9">
        <v>1.2260482531922496</v>
      </c>
      <c r="D51" s="9">
        <v>0.91417010453351455</v>
      </c>
      <c r="E51" s="9">
        <v>1.2631654506074093</v>
      </c>
    </row>
    <row r="52" spans="1:5">
      <c r="A52" s="3">
        <v>46</v>
      </c>
      <c r="B52" s="9">
        <v>1.0081631441066599</v>
      </c>
      <c r="C52" s="9">
        <v>1.2615155156015125</v>
      </c>
      <c r="D52" s="9">
        <v>0.95796843039477386</v>
      </c>
      <c r="E52" s="9">
        <v>1.2938142241799588</v>
      </c>
    </row>
    <row r="53" spans="1:5">
      <c r="A53" s="3">
        <v>47</v>
      </c>
      <c r="B53" s="9">
        <v>1.0576930974934098</v>
      </c>
      <c r="C53" s="9">
        <v>1.3004351030140875</v>
      </c>
      <c r="D53" s="9">
        <v>1.0072016119395886</v>
      </c>
      <c r="E53" s="9">
        <v>1.331423855731434</v>
      </c>
    </row>
    <row r="54" spans="1:5">
      <c r="A54" s="3">
        <v>48</v>
      </c>
      <c r="B54" s="9">
        <v>1.1108781480666148</v>
      </c>
      <c r="C54" s="9">
        <v>1.3420661820450281</v>
      </c>
      <c r="D54" s="9">
        <v>1.0628065084471952</v>
      </c>
      <c r="E54" s="9">
        <v>1.375592051355617</v>
      </c>
    </row>
    <row r="55" spans="1:5">
      <c r="A55" s="3">
        <v>49</v>
      </c>
      <c r="B55" s="9">
        <v>1.1680141406521416</v>
      </c>
      <c r="C55" s="9">
        <v>1.3855682823770277</v>
      </c>
      <c r="D55" s="9">
        <v>1.1248659575421698</v>
      </c>
      <c r="E55" s="9">
        <v>1.4250592884325923</v>
      </c>
    </row>
    <row r="56" spans="1:5">
      <c r="A56" s="3">
        <v>50</v>
      </c>
      <c r="B56" s="9">
        <v>1.2293302805941508</v>
      </c>
      <c r="C56" s="9">
        <v>1.430195114471541</v>
      </c>
      <c r="D56" s="9">
        <v>1.1923091301198581</v>
      </c>
      <c r="E56" s="9">
        <v>1.4775995177215087</v>
      </c>
    </row>
    <row r="57" spans="1:5">
      <c r="A57" s="3">
        <v>51</v>
      </c>
      <c r="B57" s="9">
        <v>1.2949740945914228</v>
      </c>
      <c r="C57" s="9">
        <v>1.4753585002997693</v>
      </c>
      <c r="D57" s="9">
        <v>1.2633515701427984</v>
      </c>
      <c r="E57" s="9">
        <v>1.5303685693501277</v>
      </c>
    </row>
    <row r="58" spans="1:5">
      <c r="A58" s="3">
        <v>52</v>
      </c>
      <c r="B58" s="9">
        <v>1.3649912486932223</v>
      </c>
      <c r="C58" s="9">
        <v>1.5207132594165047</v>
      </c>
      <c r="D58" s="9">
        <v>1.3366956253468059</v>
      </c>
      <c r="E58" s="9">
        <v>1.5812430452179846</v>
      </c>
    </row>
    <row r="59" spans="1:5">
      <c r="A59" s="3">
        <v>53</v>
      </c>
      <c r="B59" s="9">
        <v>1.439184667609533</v>
      </c>
      <c r="C59" s="9">
        <v>1.5662950474619159</v>
      </c>
      <c r="D59" s="9">
        <v>1.4121648976710148</v>
      </c>
      <c r="E59" s="9">
        <v>1.6298775503293312</v>
      </c>
    </row>
    <row r="60" spans="1:5">
      <c r="A60" s="3">
        <v>54</v>
      </c>
      <c r="B60" s="9">
        <v>1.517040683786212</v>
      </c>
      <c r="C60" s="9">
        <v>1.6124302081441211</v>
      </c>
      <c r="D60" s="9">
        <v>1.4902116895794653</v>
      </c>
      <c r="E60" s="9">
        <v>1.6767232593586581</v>
      </c>
    </row>
    <row r="61" spans="1:5">
      <c r="A61" s="3">
        <v>55</v>
      </c>
      <c r="B61" s="9">
        <v>1.5978833346077379</v>
      </c>
      <c r="C61" s="9">
        <v>1.6595636258126938</v>
      </c>
      <c r="D61" s="9">
        <v>1.57116981435178</v>
      </c>
      <c r="E61" s="9">
        <v>1.7227466659588899</v>
      </c>
    </row>
    <row r="62" spans="1:5">
      <c r="A62" s="3">
        <v>56</v>
      </c>
      <c r="B62" s="9">
        <v>1.6809318675856062</v>
      </c>
      <c r="C62" s="9">
        <v>1.7080796870593644</v>
      </c>
      <c r="D62" s="9">
        <v>1.6551460030482099</v>
      </c>
      <c r="E62" s="9">
        <v>1.7699043536098316</v>
      </c>
    </row>
    <row r="63" spans="1:5">
      <c r="A63" s="3">
        <v>57</v>
      </c>
      <c r="B63" s="9">
        <v>1.7653793223406242</v>
      </c>
      <c r="C63" s="9">
        <v>1.7581754992497454</v>
      </c>
      <c r="D63" s="9">
        <v>1.7421851255520846</v>
      </c>
      <c r="E63" s="9">
        <v>1.8206149486160943</v>
      </c>
    </row>
    <row r="64" spans="1:5">
      <c r="A64" s="3">
        <v>58</v>
      </c>
      <c r="B64" s="9">
        <v>1.8504167741874757</v>
      </c>
      <c r="C64" s="9">
        <v>1.809897522902933</v>
      </c>
      <c r="D64" s="9">
        <v>1.8321308081881704</v>
      </c>
      <c r="E64" s="9">
        <v>1.8770598576188178</v>
      </c>
    </row>
    <row r="65" spans="1:5">
      <c r="A65" s="3">
        <v>59</v>
      </c>
      <c r="B65" s="9">
        <v>1.9352815549988964</v>
      </c>
      <c r="C65" s="9">
        <v>1.8630556938713196</v>
      </c>
      <c r="D65" s="9">
        <v>1.9250077942582233</v>
      </c>
      <c r="E65" s="9">
        <v>1.9406747528905988</v>
      </c>
    </row>
    <row r="66" spans="1:5">
      <c r="A66" s="3">
        <v>60</v>
      </c>
      <c r="B66" s="9">
        <v>2.0192595071468116</v>
      </c>
      <c r="C66" s="9">
        <v>1.9172431109461296</v>
      </c>
      <c r="D66" s="9">
        <v>2.0214358267467794</v>
      </c>
      <c r="E66" s="9">
        <v>2.0122588944237552</v>
      </c>
    </row>
    <row r="67" spans="1:5">
      <c r="A67" s="3">
        <v>61</v>
      </c>
      <c r="B67" s="9">
        <v>2.101742917809057</v>
      </c>
      <c r="C67" s="9">
        <v>1.9719158977186082</v>
      </c>
      <c r="D67" s="9">
        <v>2.1224506716640499</v>
      </c>
      <c r="E67" s="9">
        <v>2.0919115918718902</v>
      </c>
    </row>
    <row r="68" spans="1:5">
      <c r="A68" s="3">
        <v>62</v>
      </c>
      <c r="B68" s="9">
        <v>2.1823654337941232</v>
      </c>
      <c r="C68" s="9">
        <v>2.0265093271231538</v>
      </c>
      <c r="D68" s="9">
        <v>2.2290327464763839</v>
      </c>
      <c r="E68" s="9">
        <v>2.1791483673470302</v>
      </c>
    </row>
    <row r="69" spans="1:5">
      <c r="A69" s="3">
        <v>63</v>
      </c>
      <c r="B69" s="9">
        <v>2.2609188514971974</v>
      </c>
      <c r="C69" s="9">
        <v>2.0806135556424405</v>
      </c>
      <c r="D69" s="9">
        <v>2.3419437338827986</v>
      </c>
      <c r="E69" s="9">
        <v>2.273235829010142</v>
      </c>
    </row>
    <row r="70" spans="1:5">
      <c r="A70" s="3">
        <v>64</v>
      </c>
      <c r="B70" s="9">
        <v>2.3373318477111193</v>
      </c>
      <c r="C70" s="9">
        <v>2.1340432185383422</v>
      </c>
      <c r="D70" s="9">
        <v>2.4615302270411759</v>
      </c>
      <c r="E70" s="9">
        <v>2.3736692620854765</v>
      </c>
    </row>
  </sheetData>
  <sheetProtection password="D0A7" sheet="1" objects="1" scenarios="1"/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  <vt:lpstr>Chart 19</vt:lpstr>
      <vt:lpstr>Chart 20</vt:lpstr>
      <vt:lpstr>Chart 21</vt:lpstr>
      <vt:lpstr>Chart 22</vt:lpstr>
      <vt:lpstr>Chart 23</vt:lpstr>
      <vt:lpstr>Chart 24</vt:lpstr>
      <vt:lpstr>Chart 25</vt:lpstr>
      <vt:lpstr>Chart 26</vt:lpstr>
      <vt:lpstr>Chart 27</vt:lpstr>
      <vt:lpstr>Chart 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Yamamoto</dc:creator>
  <cp:lastModifiedBy>SOA USER</cp:lastModifiedBy>
  <dcterms:created xsi:type="dcterms:W3CDTF">2013-01-22T22:47:37Z</dcterms:created>
  <dcterms:modified xsi:type="dcterms:W3CDTF">2014-01-24T17:08:51Z</dcterms:modified>
</cp:coreProperties>
</file>