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/>
  <mc:AlternateContent xmlns:mc="http://schemas.openxmlformats.org/markup-compatibility/2006">
    <mc:Choice Requires="x15">
      <x15ac:absPath xmlns:x15ac="http://schemas.microsoft.com/office/spreadsheetml/2010/11/ac" url="C:\Users\David\Dropbox\SofA\Current Editing\"/>
    </mc:Choice>
  </mc:AlternateContent>
  <bookViews>
    <workbookView xWindow="0" yWindow="0" windowWidth="23040" windowHeight="9084" activeTab="1"/>
  </bookViews>
  <sheets>
    <sheet name="Inflation Analysis Summary" sheetId="2" r:id="rId1"/>
    <sheet name="Inflation Detail" sheetId="1" r:id="rId2"/>
  </sheets>
  <definedNames>
    <definedName name="_xlnm.Print_Area" localSheetId="0">'Inflation Analysis Summary'!$A$1:$M$33</definedName>
    <definedName name="_xlnm.Print_Titles" localSheetId="1">'Inflation Detail'!$1:$5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2" l="1"/>
  <c r="C8" i="2"/>
  <c r="D8" i="2" s="1"/>
  <c r="B9" i="2"/>
  <c r="B8" i="2"/>
  <c r="D9" i="2" l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162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7" i="1"/>
  <c r="I245" i="1" l="1"/>
  <c r="H245" i="1"/>
  <c r="I233" i="1"/>
  <c r="H233" i="1"/>
  <c r="I221" i="1"/>
  <c r="H221" i="1"/>
  <c r="I209" i="1"/>
  <c r="H209" i="1"/>
  <c r="I197" i="1"/>
  <c r="H197" i="1"/>
  <c r="I185" i="1"/>
  <c r="H185" i="1"/>
  <c r="I177" i="1"/>
  <c r="H177" i="1"/>
  <c r="I161" i="1"/>
  <c r="H161" i="1"/>
  <c r="H244" i="1"/>
  <c r="I244" i="1"/>
  <c r="H240" i="1"/>
  <c r="I240" i="1"/>
  <c r="H236" i="1"/>
  <c r="I236" i="1"/>
  <c r="H232" i="1"/>
  <c r="I232" i="1"/>
  <c r="H228" i="1"/>
  <c r="I228" i="1"/>
  <c r="H224" i="1"/>
  <c r="I224" i="1"/>
  <c r="H220" i="1"/>
  <c r="I220" i="1"/>
  <c r="H216" i="1"/>
  <c r="I216" i="1"/>
  <c r="H212" i="1"/>
  <c r="I212" i="1"/>
  <c r="I208" i="1"/>
  <c r="H208" i="1"/>
  <c r="I204" i="1"/>
  <c r="H204" i="1"/>
  <c r="I200" i="1"/>
  <c r="H200" i="1"/>
  <c r="I196" i="1"/>
  <c r="H196" i="1"/>
  <c r="I192" i="1"/>
  <c r="H192" i="1"/>
  <c r="I188" i="1"/>
  <c r="H188" i="1"/>
  <c r="I184" i="1"/>
  <c r="H184" i="1"/>
  <c r="I180" i="1"/>
  <c r="H180" i="1"/>
  <c r="I176" i="1"/>
  <c r="H176" i="1"/>
  <c r="I172" i="1"/>
  <c r="H172" i="1"/>
  <c r="I168" i="1"/>
  <c r="H168" i="1"/>
  <c r="I164" i="1"/>
  <c r="H164" i="1"/>
  <c r="I160" i="1"/>
  <c r="H160" i="1"/>
  <c r="H156" i="1"/>
  <c r="I156" i="1"/>
  <c r="H152" i="1"/>
  <c r="I152" i="1"/>
  <c r="I237" i="1"/>
  <c r="H237" i="1"/>
  <c r="I229" i="1"/>
  <c r="H229" i="1"/>
  <c r="I217" i="1"/>
  <c r="H217" i="1"/>
  <c r="I205" i="1"/>
  <c r="H205" i="1"/>
  <c r="I193" i="1"/>
  <c r="H193" i="1"/>
  <c r="I181" i="1"/>
  <c r="H181" i="1"/>
  <c r="I169" i="1"/>
  <c r="H169" i="1"/>
  <c r="I165" i="1"/>
  <c r="H165" i="1"/>
  <c r="I153" i="1"/>
  <c r="H153" i="1"/>
  <c r="I247" i="1"/>
  <c r="H247" i="1"/>
  <c r="I243" i="1"/>
  <c r="H243" i="1"/>
  <c r="I239" i="1"/>
  <c r="H239" i="1"/>
  <c r="I235" i="1"/>
  <c r="H235" i="1"/>
  <c r="I231" i="1"/>
  <c r="H231" i="1"/>
  <c r="I227" i="1"/>
  <c r="H227" i="1"/>
  <c r="I223" i="1"/>
  <c r="H223" i="1"/>
  <c r="I219" i="1"/>
  <c r="H219" i="1"/>
  <c r="I215" i="1"/>
  <c r="H215" i="1"/>
  <c r="I211" i="1"/>
  <c r="H211" i="1"/>
  <c r="I207" i="1"/>
  <c r="H207" i="1"/>
  <c r="I203" i="1"/>
  <c r="H203" i="1"/>
  <c r="I199" i="1"/>
  <c r="H199" i="1"/>
  <c r="I195" i="1"/>
  <c r="H195" i="1"/>
  <c r="I191" i="1"/>
  <c r="H191" i="1"/>
  <c r="I187" i="1"/>
  <c r="H187" i="1"/>
  <c r="I183" i="1"/>
  <c r="H183" i="1"/>
  <c r="I179" i="1"/>
  <c r="H179" i="1"/>
  <c r="I175" i="1"/>
  <c r="H175" i="1"/>
  <c r="I171" i="1"/>
  <c r="H171" i="1"/>
  <c r="I167" i="1"/>
  <c r="H167" i="1"/>
  <c r="I163" i="1"/>
  <c r="H163" i="1"/>
  <c r="I159" i="1"/>
  <c r="H159" i="1"/>
  <c r="I155" i="1"/>
  <c r="H155" i="1"/>
  <c r="I151" i="1"/>
  <c r="H151" i="1"/>
  <c r="I241" i="1"/>
  <c r="H241" i="1"/>
  <c r="I225" i="1"/>
  <c r="H225" i="1"/>
  <c r="I213" i="1"/>
  <c r="H213" i="1"/>
  <c r="I201" i="1"/>
  <c r="H201" i="1"/>
  <c r="I189" i="1"/>
  <c r="H189" i="1"/>
  <c r="I173" i="1"/>
  <c r="H173" i="1"/>
  <c r="I157" i="1"/>
  <c r="H157" i="1"/>
  <c r="I246" i="1"/>
  <c r="H246" i="1"/>
  <c r="I242" i="1"/>
  <c r="H242" i="1"/>
  <c r="I238" i="1"/>
  <c r="H238" i="1"/>
  <c r="I234" i="1"/>
  <c r="H234" i="1"/>
  <c r="I230" i="1"/>
  <c r="H230" i="1"/>
  <c r="I226" i="1"/>
  <c r="H226" i="1"/>
  <c r="I222" i="1"/>
  <c r="H222" i="1"/>
  <c r="I218" i="1"/>
  <c r="H218" i="1"/>
  <c r="I214" i="1"/>
  <c r="H214" i="1"/>
  <c r="H210" i="1"/>
  <c r="I210" i="1"/>
  <c r="H206" i="1"/>
  <c r="I206" i="1"/>
  <c r="H202" i="1"/>
  <c r="I202" i="1"/>
  <c r="H198" i="1"/>
  <c r="I198" i="1"/>
  <c r="H194" i="1"/>
  <c r="I194" i="1"/>
  <c r="H190" i="1"/>
  <c r="I190" i="1"/>
  <c r="H186" i="1"/>
  <c r="I186" i="1"/>
  <c r="H182" i="1"/>
  <c r="I182" i="1"/>
  <c r="H178" i="1"/>
  <c r="I178" i="1"/>
  <c r="H174" i="1"/>
  <c r="I174" i="1"/>
  <c r="H170" i="1"/>
  <c r="I170" i="1"/>
  <c r="H166" i="1"/>
  <c r="I166" i="1"/>
  <c r="H162" i="1"/>
  <c r="I162" i="1"/>
  <c r="H158" i="1"/>
  <c r="I158" i="1"/>
  <c r="I154" i="1"/>
  <c r="H154" i="1"/>
  <c r="C17" i="2" l="1"/>
  <c r="C18" i="2" s="1" a="1"/>
  <c r="C18" i="2" s="1"/>
  <c r="C15" i="2"/>
  <c r="C16" i="2"/>
  <c r="B17" i="2"/>
  <c r="B18" i="2" s="1" a="1"/>
  <c r="B18" i="2" s="1"/>
  <c r="B15" i="2"/>
  <c r="B16" i="2"/>
</calcChain>
</file>

<file path=xl/sharedStrings.xml><?xml version="1.0" encoding="utf-8"?>
<sst xmlns="http://schemas.openxmlformats.org/spreadsheetml/2006/main" count="29" uniqueCount="27">
  <si>
    <t>Year</t>
  </si>
  <si>
    <t>MDS Short</t>
  </si>
  <si>
    <t>MDS Long</t>
  </si>
  <si>
    <t>U.S. CPI: Measuring Worth</t>
  </si>
  <si>
    <t>U.S. CPI</t>
  </si>
  <si>
    <t>30th percentile</t>
  </si>
  <si>
    <t>CTE70</t>
  </si>
  <si>
    <t>Compounded Inflation Rate</t>
  </si>
  <si>
    <t>Source</t>
  </si>
  <si>
    <t>Statistic</t>
  </si>
  <si>
    <t>Mean</t>
  </si>
  <si>
    <t>MDS Short Interest Rate</t>
  </si>
  <si>
    <t>MDS Long Interest Rate</t>
  </si>
  <si>
    <t>CPI Inflation Rate</t>
  </si>
  <si>
    <t>GDP Deflator Inflation Rate</t>
  </si>
  <si>
    <t>DETAIL OF INFLATION ANALYSIS</t>
  </si>
  <si>
    <t>SUMMARY OF INFLATION ANALYSIS</t>
  </si>
  <si>
    <t>Report Reference: Section 8.3</t>
  </si>
  <si>
    <t>U.S. GDP deflator</t>
  </si>
  <si>
    <t>Standard deviation</t>
  </si>
  <si>
    <t>Interest Rate Spread over CPI Inflation Rate</t>
  </si>
  <si>
    <t>Comparison of CPI Inflation to GDP Deflator inflation (1929–2002)</t>
  </si>
  <si>
    <t>MODERN DETERMINISTIC SCENARIOS FOR INTEREST RATES: APPENDIX N</t>
  </si>
  <si>
    <t>Interest Rate Spread Analysis vs. CPI Inflation Rates, 1919–2015</t>
  </si>
  <si>
    <t>MDS Short Spread to CPI Inflation</t>
  </si>
  <si>
    <t>MDS Long Spread to CPI Inflation</t>
  </si>
  <si>
    <t>U.S. GDP Deflator: HSUS table Ca149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</si>
</sst>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0.0%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37">
    <xf numFmtId="0" fontId="0" fillId="0" borderId="0" xfId="0"/>
    <xf numFmtId="10" fontId="0" fillId="0" borderId="0" xfId="2" applyNumberFormat="1" applyFont="1"/>
    <xf numFmtId="164" fontId="0" fillId="0" borderId="0" xfId="2" applyNumberFormat="1" applyFont="1"/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0" fillId="0" borderId="2" xfId="0" applyBorder="1"/>
    <xf numFmtId="10" fontId="0" fillId="0" borderId="2" xfId="2" applyNumberFormat="1" applyFont="1" applyBorder="1"/>
    <xf numFmtId="0" fontId="0" fillId="0" borderId="3" xfId="0" applyBorder="1"/>
    <xf numFmtId="10" fontId="0" fillId="0" borderId="3" xfId="2" applyNumberFormat="1" applyFont="1" applyBorder="1"/>
    <xf numFmtId="0" fontId="0" fillId="0" borderId="1" xfId="0" applyBorder="1"/>
    <xf numFmtId="0" fontId="5" fillId="0" borderId="2" xfId="0" applyFont="1" applyBorder="1"/>
    <xf numFmtId="10" fontId="0" fillId="0" borderId="2" xfId="0" applyNumberFormat="1" applyBorder="1"/>
    <xf numFmtId="0" fontId="0" fillId="0" borderId="4" xfId="0" applyBorder="1"/>
    <xf numFmtId="10" fontId="0" fillId="0" borderId="4" xfId="0" applyNumberFormat="1" applyBorder="1"/>
    <xf numFmtId="9" fontId="0" fillId="0" borderId="1" xfId="2" applyFont="1" applyBorder="1"/>
    <xf numFmtId="0" fontId="0" fillId="0" borderId="1" xfId="0" applyBorder="1" applyAlignment="1">
      <alignment wrapText="1"/>
    </xf>
    <xf numFmtId="43" fontId="0" fillId="0" borderId="2" xfId="3" applyFont="1" applyBorder="1"/>
    <xf numFmtId="164" fontId="0" fillId="0" borderId="2" xfId="2" applyNumberFormat="1" applyFont="1" applyBorder="1"/>
    <xf numFmtId="10" fontId="3" fillId="0" borderId="2" xfId="2" applyNumberFormat="1" applyFont="1" applyFill="1" applyBorder="1"/>
    <xf numFmtId="43" fontId="0" fillId="0" borderId="4" xfId="3" applyFont="1" applyBorder="1"/>
    <xf numFmtId="164" fontId="0" fillId="0" borderId="4" xfId="2" applyNumberFormat="1" applyFont="1" applyBorder="1"/>
    <xf numFmtId="10" fontId="3" fillId="0" borderId="4" xfId="2" applyNumberFormat="1" applyFont="1" applyFill="1" applyBorder="1"/>
    <xf numFmtId="43" fontId="0" fillId="0" borderId="3" xfId="3" applyFont="1" applyBorder="1"/>
    <xf numFmtId="164" fontId="0" fillId="0" borderId="3" xfId="2" applyNumberFormat="1" applyFont="1" applyBorder="1"/>
    <xf numFmtId="10" fontId="3" fillId="0" borderId="3" xfId="2" applyNumberFormat="1" applyFont="1" applyFill="1" applyBorder="1"/>
    <xf numFmtId="10" fontId="0" fillId="0" borderId="3" xfId="0" applyNumberFormat="1" applyBorder="1"/>
    <xf numFmtId="0" fontId="0" fillId="0" borderId="7" xfId="0" applyBorder="1" applyAlignment="1">
      <alignment wrapText="1"/>
    </xf>
    <xf numFmtId="43" fontId="0" fillId="0" borderId="8" xfId="3" applyFont="1" applyBorder="1"/>
    <xf numFmtId="43" fontId="0" fillId="0" borderId="9" xfId="3" applyFont="1" applyBorder="1"/>
    <xf numFmtId="43" fontId="0" fillId="0" borderId="10" xfId="3" applyFont="1" applyBorder="1"/>
    <xf numFmtId="0" fontId="6" fillId="0" borderId="0" xfId="0" applyFont="1"/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</cellXfs>
  <cellStyles count="4">
    <cellStyle name="Comma" xfId="3" builtinId="3"/>
    <cellStyle name="Normal" xfId="0" builtinId="0"/>
    <cellStyle name="Normal 2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U.S. CPI Growth vs. GDP Deflator Growth 1930-2002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'Inflation Detail'!$B$5</c:f>
              <c:strCache>
                <c:ptCount val="1"/>
                <c:pt idx="0">
                  <c:v>U.S. CPI: Measuring Worth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'Inflation Detail'!$A$162:$A$234</c:f>
              <c:numCache>
                <c:formatCode>General</c:formatCode>
                <c:ptCount val="73"/>
                <c:pt idx="0">
                  <c:v>1930</c:v>
                </c:pt>
                <c:pt idx="1">
                  <c:v>1931</c:v>
                </c:pt>
                <c:pt idx="2">
                  <c:v>1932</c:v>
                </c:pt>
                <c:pt idx="3">
                  <c:v>1933</c:v>
                </c:pt>
                <c:pt idx="4">
                  <c:v>1934</c:v>
                </c:pt>
                <c:pt idx="5">
                  <c:v>1935</c:v>
                </c:pt>
                <c:pt idx="6">
                  <c:v>1936</c:v>
                </c:pt>
                <c:pt idx="7">
                  <c:v>1937</c:v>
                </c:pt>
                <c:pt idx="8">
                  <c:v>1938</c:v>
                </c:pt>
                <c:pt idx="9">
                  <c:v>1939</c:v>
                </c:pt>
                <c:pt idx="10">
                  <c:v>1940</c:v>
                </c:pt>
                <c:pt idx="11">
                  <c:v>1941</c:v>
                </c:pt>
                <c:pt idx="12">
                  <c:v>1942</c:v>
                </c:pt>
                <c:pt idx="13">
                  <c:v>1943</c:v>
                </c:pt>
                <c:pt idx="14">
                  <c:v>1944</c:v>
                </c:pt>
                <c:pt idx="15">
                  <c:v>1945</c:v>
                </c:pt>
                <c:pt idx="16">
                  <c:v>1946</c:v>
                </c:pt>
                <c:pt idx="17">
                  <c:v>1947</c:v>
                </c:pt>
                <c:pt idx="18">
                  <c:v>1948</c:v>
                </c:pt>
                <c:pt idx="19">
                  <c:v>1949</c:v>
                </c:pt>
                <c:pt idx="20">
                  <c:v>1950</c:v>
                </c:pt>
                <c:pt idx="21">
                  <c:v>1951</c:v>
                </c:pt>
                <c:pt idx="22">
                  <c:v>1952</c:v>
                </c:pt>
                <c:pt idx="23">
                  <c:v>1953</c:v>
                </c:pt>
                <c:pt idx="24">
                  <c:v>1954</c:v>
                </c:pt>
                <c:pt idx="25">
                  <c:v>1955</c:v>
                </c:pt>
                <c:pt idx="26">
                  <c:v>1956</c:v>
                </c:pt>
                <c:pt idx="27">
                  <c:v>1957</c:v>
                </c:pt>
                <c:pt idx="28">
                  <c:v>1958</c:v>
                </c:pt>
                <c:pt idx="29">
                  <c:v>1959</c:v>
                </c:pt>
                <c:pt idx="30">
                  <c:v>1960</c:v>
                </c:pt>
                <c:pt idx="31">
                  <c:v>1961</c:v>
                </c:pt>
                <c:pt idx="32">
                  <c:v>1962</c:v>
                </c:pt>
                <c:pt idx="33">
                  <c:v>1963</c:v>
                </c:pt>
                <c:pt idx="34">
                  <c:v>1964</c:v>
                </c:pt>
                <c:pt idx="35">
                  <c:v>1965</c:v>
                </c:pt>
                <c:pt idx="36">
                  <c:v>1966</c:v>
                </c:pt>
                <c:pt idx="37">
                  <c:v>1967</c:v>
                </c:pt>
                <c:pt idx="38">
                  <c:v>1968</c:v>
                </c:pt>
                <c:pt idx="39">
                  <c:v>1969</c:v>
                </c:pt>
                <c:pt idx="40">
                  <c:v>1970</c:v>
                </c:pt>
                <c:pt idx="41">
                  <c:v>1971</c:v>
                </c:pt>
                <c:pt idx="42">
                  <c:v>1972</c:v>
                </c:pt>
                <c:pt idx="43">
                  <c:v>1973</c:v>
                </c:pt>
                <c:pt idx="44">
                  <c:v>1974</c:v>
                </c:pt>
                <c:pt idx="45">
                  <c:v>1975</c:v>
                </c:pt>
                <c:pt idx="46">
                  <c:v>1976</c:v>
                </c:pt>
                <c:pt idx="47">
                  <c:v>1977</c:v>
                </c:pt>
                <c:pt idx="48">
                  <c:v>1978</c:v>
                </c:pt>
                <c:pt idx="49">
                  <c:v>1979</c:v>
                </c:pt>
                <c:pt idx="50">
                  <c:v>1980</c:v>
                </c:pt>
                <c:pt idx="51">
                  <c:v>1981</c:v>
                </c:pt>
                <c:pt idx="52">
                  <c:v>1982</c:v>
                </c:pt>
                <c:pt idx="53">
                  <c:v>1983</c:v>
                </c:pt>
                <c:pt idx="54">
                  <c:v>1984</c:v>
                </c:pt>
                <c:pt idx="55">
                  <c:v>1985</c:v>
                </c:pt>
                <c:pt idx="56">
                  <c:v>1986</c:v>
                </c:pt>
                <c:pt idx="57">
                  <c:v>1987</c:v>
                </c:pt>
                <c:pt idx="58">
                  <c:v>1988</c:v>
                </c:pt>
                <c:pt idx="59">
                  <c:v>1989</c:v>
                </c:pt>
                <c:pt idx="60">
                  <c:v>1990</c:v>
                </c:pt>
                <c:pt idx="61">
                  <c:v>1991</c:v>
                </c:pt>
                <c:pt idx="62">
                  <c:v>1992</c:v>
                </c:pt>
                <c:pt idx="63">
                  <c:v>1993</c:v>
                </c:pt>
                <c:pt idx="64">
                  <c:v>1994</c:v>
                </c:pt>
                <c:pt idx="65">
                  <c:v>1995</c:v>
                </c:pt>
                <c:pt idx="66">
                  <c:v>1996</c:v>
                </c:pt>
                <c:pt idx="67">
                  <c:v>1997</c:v>
                </c:pt>
                <c:pt idx="68">
                  <c:v>1998</c:v>
                </c:pt>
                <c:pt idx="69">
                  <c:v>1999</c:v>
                </c:pt>
                <c:pt idx="70">
                  <c:v>2000</c:v>
                </c:pt>
                <c:pt idx="71">
                  <c:v>2001</c:v>
                </c:pt>
                <c:pt idx="72">
                  <c:v>2002</c:v>
                </c:pt>
              </c:numCache>
            </c:numRef>
          </c:cat>
          <c:val>
            <c:numRef>
              <c:f>'Inflation Detail'!$C$162:$C$234</c:f>
              <c:numCache>
                <c:formatCode>0.0%</c:formatCode>
                <c:ptCount val="73"/>
                <c:pt idx="0">
                  <c:v>-2.5102159953298342E-2</c:v>
                </c:pt>
                <c:pt idx="1">
                  <c:v>-8.8023952095808267E-2</c:v>
                </c:pt>
                <c:pt idx="2">
                  <c:v>-0.10308601444517407</c:v>
                </c:pt>
                <c:pt idx="3">
                  <c:v>-5.1244509516837455E-2</c:v>
                </c:pt>
                <c:pt idx="4">
                  <c:v>3.3179012345678993E-2</c:v>
                </c:pt>
                <c:pt idx="5">
                  <c:v>2.5392083644510732E-2</c:v>
                </c:pt>
                <c:pt idx="6">
                  <c:v>9.4683175528040842E-3</c:v>
                </c:pt>
                <c:pt idx="7">
                  <c:v>3.6075036075036149E-2</c:v>
                </c:pt>
                <c:pt idx="8">
                  <c:v>-1.8802228412256206E-2</c:v>
                </c:pt>
                <c:pt idx="9">
                  <c:v>-1.419446415897796E-2</c:v>
                </c:pt>
                <c:pt idx="10">
                  <c:v>1.0079193664506825E-2</c:v>
                </c:pt>
                <c:pt idx="11">
                  <c:v>4.9893086243763429E-2</c:v>
                </c:pt>
                <c:pt idx="12">
                  <c:v>0.1065852002715546</c:v>
                </c:pt>
                <c:pt idx="13">
                  <c:v>6.1349693251533832E-2</c:v>
                </c:pt>
                <c:pt idx="14">
                  <c:v>1.7341040462427681E-2</c:v>
                </c:pt>
                <c:pt idx="15">
                  <c:v>2.2727272727272707E-2</c:v>
                </c:pt>
                <c:pt idx="16">
                  <c:v>8.5555555555555607E-2</c:v>
                </c:pt>
                <c:pt idx="17">
                  <c:v>0.1432958034800409</c:v>
                </c:pt>
                <c:pt idx="18">
                  <c:v>7.7887197851387535E-2</c:v>
                </c:pt>
                <c:pt idx="19">
                  <c:v>-9.5514950166111223E-3</c:v>
                </c:pt>
                <c:pt idx="20">
                  <c:v>9.6436058700208882E-3</c:v>
                </c:pt>
                <c:pt idx="21">
                  <c:v>7.8903654485049879E-2</c:v>
                </c:pt>
                <c:pt idx="22">
                  <c:v>2.1939953810623525E-2</c:v>
                </c:pt>
                <c:pt idx="23">
                  <c:v>7.532956685499137E-3</c:v>
                </c:pt>
                <c:pt idx="24">
                  <c:v>4.8598130841122078E-3</c:v>
                </c:pt>
                <c:pt idx="25">
                  <c:v>-3.7202380952380265E-3</c:v>
                </c:pt>
                <c:pt idx="26">
                  <c:v>1.4936519790888614E-2</c:v>
                </c:pt>
                <c:pt idx="27">
                  <c:v>3.5688005886681307E-2</c:v>
                </c:pt>
                <c:pt idx="28">
                  <c:v>2.7353463587922011E-2</c:v>
                </c:pt>
                <c:pt idx="29">
                  <c:v>8.2987551867219622E-3</c:v>
                </c:pt>
                <c:pt idx="30">
                  <c:v>1.5775034293552759E-2</c:v>
                </c:pt>
                <c:pt idx="31">
                  <c:v>1.0128291694800895E-2</c:v>
                </c:pt>
                <c:pt idx="32">
                  <c:v>1.1363636363636465E-2</c:v>
                </c:pt>
                <c:pt idx="33">
                  <c:v>1.1896893588896118E-2</c:v>
                </c:pt>
                <c:pt idx="34">
                  <c:v>1.3389941214892342E-2</c:v>
                </c:pt>
                <c:pt idx="35">
                  <c:v>1.7080244924266852E-2</c:v>
                </c:pt>
                <c:pt idx="36">
                  <c:v>2.8517110266159662E-2</c:v>
                </c:pt>
                <c:pt idx="37">
                  <c:v>2.8958718422674057E-2</c:v>
                </c:pt>
                <c:pt idx="38">
                  <c:v>4.1916167664670656E-2</c:v>
                </c:pt>
                <c:pt idx="39">
                  <c:v>5.37356321839082E-2</c:v>
                </c:pt>
                <c:pt idx="40">
                  <c:v>5.9176438505590401E-2</c:v>
                </c:pt>
                <c:pt idx="41">
                  <c:v>4.2996910401647659E-2</c:v>
                </c:pt>
                <c:pt idx="42">
                  <c:v>3.3078252283387011E-2</c:v>
                </c:pt>
                <c:pt idx="43">
                  <c:v>6.212664277180413E-2</c:v>
                </c:pt>
                <c:pt idx="44">
                  <c:v>0.10978627671541052</c:v>
                </c:pt>
                <c:pt idx="45">
                  <c:v>9.1425096290290053E-2</c:v>
                </c:pt>
                <c:pt idx="46">
                  <c:v>5.7578008915304402E-2</c:v>
                </c:pt>
                <c:pt idx="47">
                  <c:v>6.4453811029153485E-2</c:v>
                </c:pt>
                <c:pt idx="48">
                  <c:v>7.6060056096353801E-2</c:v>
                </c:pt>
                <c:pt idx="49">
                  <c:v>0.11269549218031272</c:v>
                </c:pt>
                <c:pt idx="50">
                  <c:v>0.13517982637453496</c:v>
                </c:pt>
                <c:pt idx="51">
                  <c:v>0.10378732702112181</c:v>
                </c:pt>
                <c:pt idx="52">
                  <c:v>6.1255911140437602E-2</c:v>
                </c:pt>
                <c:pt idx="53">
                  <c:v>3.2124352331606154E-2</c:v>
                </c:pt>
                <c:pt idx="54">
                  <c:v>4.3172690763052302E-2</c:v>
                </c:pt>
                <c:pt idx="55">
                  <c:v>3.5611164581328181E-2</c:v>
                </c:pt>
                <c:pt idx="56">
                  <c:v>1.8587360594795488E-2</c:v>
                </c:pt>
                <c:pt idx="57">
                  <c:v>3.649635036496357E-2</c:v>
                </c:pt>
                <c:pt idx="58">
                  <c:v>4.1373239436619746E-2</c:v>
                </c:pt>
                <c:pt idx="59">
                  <c:v>4.8182586644125225E-2</c:v>
                </c:pt>
                <c:pt idx="60">
                  <c:v>5.4032258064516059E-2</c:v>
                </c:pt>
                <c:pt idx="61">
                  <c:v>4.2081101759755102E-2</c:v>
                </c:pt>
                <c:pt idx="62">
                  <c:v>3.0102790014684411E-2</c:v>
                </c:pt>
                <c:pt idx="63">
                  <c:v>2.9935851746258013E-2</c:v>
                </c:pt>
                <c:pt idx="64">
                  <c:v>2.5605536332179879E-2</c:v>
                </c:pt>
                <c:pt idx="65">
                  <c:v>2.8340080971660075E-2</c:v>
                </c:pt>
                <c:pt idx="66">
                  <c:v>2.9527559055118058E-2</c:v>
                </c:pt>
                <c:pt idx="67">
                  <c:v>2.2944550669216079E-2</c:v>
                </c:pt>
                <c:pt idx="68">
                  <c:v>1.5576323987538832E-2</c:v>
                </c:pt>
                <c:pt idx="69">
                  <c:v>2.208588957055202E-2</c:v>
                </c:pt>
                <c:pt idx="70">
                  <c:v>3.3613445378151141E-2</c:v>
                </c:pt>
                <c:pt idx="71">
                  <c:v>2.8455284552845628E-2</c:v>
                </c:pt>
                <c:pt idx="72">
                  <c:v>1.5810276679842028E-2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94-4B7A-A88D-AA1207F5339B}"/>
            </c:ext>
          </c:extLst>
        </c:ser>
        <c:ser>
          <c:idx val="1"/>
          <c:order val="1"/>
          <c:tx>
            <c:strRef>
              <c:f>'Inflation Detail'!$D$5</c:f>
              <c:strCache>
                <c:ptCount val="1"/>
                <c:pt idx="0">
                  <c:v>U.S. GDP Deflator: HSUS table Ca149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'Inflation Detail'!$A$162:$A$234</c:f>
              <c:numCache>
                <c:formatCode>General</c:formatCode>
                <c:ptCount val="73"/>
                <c:pt idx="0">
                  <c:v>1930</c:v>
                </c:pt>
                <c:pt idx="1">
                  <c:v>1931</c:v>
                </c:pt>
                <c:pt idx="2">
                  <c:v>1932</c:v>
                </c:pt>
                <c:pt idx="3">
                  <c:v>1933</c:v>
                </c:pt>
                <c:pt idx="4">
                  <c:v>1934</c:v>
                </c:pt>
                <c:pt idx="5">
                  <c:v>1935</c:v>
                </c:pt>
                <c:pt idx="6">
                  <c:v>1936</c:v>
                </c:pt>
                <c:pt idx="7">
                  <c:v>1937</c:v>
                </c:pt>
                <c:pt idx="8">
                  <c:v>1938</c:v>
                </c:pt>
                <c:pt idx="9">
                  <c:v>1939</c:v>
                </c:pt>
                <c:pt idx="10">
                  <c:v>1940</c:v>
                </c:pt>
                <c:pt idx="11">
                  <c:v>1941</c:v>
                </c:pt>
                <c:pt idx="12">
                  <c:v>1942</c:v>
                </c:pt>
                <c:pt idx="13">
                  <c:v>1943</c:v>
                </c:pt>
                <c:pt idx="14">
                  <c:v>1944</c:v>
                </c:pt>
                <c:pt idx="15">
                  <c:v>1945</c:v>
                </c:pt>
                <c:pt idx="16">
                  <c:v>1946</c:v>
                </c:pt>
                <c:pt idx="17">
                  <c:v>1947</c:v>
                </c:pt>
                <c:pt idx="18">
                  <c:v>1948</c:v>
                </c:pt>
                <c:pt idx="19">
                  <c:v>1949</c:v>
                </c:pt>
                <c:pt idx="20">
                  <c:v>1950</c:v>
                </c:pt>
                <c:pt idx="21">
                  <c:v>1951</c:v>
                </c:pt>
                <c:pt idx="22">
                  <c:v>1952</c:v>
                </c:pt>
                <c:pt idx="23">
                  <c:v>1953</c:v>
                </c:pt>
                <c:pt idx="24">
                  <c:v>1954</c:v>
                </c:pt>
                <c:pt idx="25">
                  <c:v>1955</c:v>
                </c:pt>
                <c:pt idx="26">
                  <c:v>1956</c:v>
                </c:pt>
                <c:pt idx="27">
                  <c:v>1957</c:v>
                </c:pt>
                <c:pt idx="28">
                  <c:v>1958</c:v>
                </c:pt>
                <c:pt idx="29">
                  <c:v>1959</c:v>
                </c:pt>
                <c:pt idx="30">
                  <c:v>1960</c:v>
                </c:pt>
                <c:pt idx="31">
                  <c:v>1961</c:v>
                </c:pt>
                <c:pt idx="32">
                  <c:v>1962</c:v>
                </c:pt>
                <c:pt idx="33">
                  <c:v>1963</c:v>
                </c:pt>
                <c:pt idx="34">
                  <c:v>1964</c:v>
                </c:pt>
                <c:pt idx="35">
                  <c:v>1965</c:v>
                </c:pt>
                <c:pt idx="36">
                  <c:v>1966</c:v>
                </c:pt>
                <c:pt idx="37">
                  <c:v>1967</c:v>
                </c:pt>
                <c:pt idx="38">
                  <c:v>1968</c:v>
                </c:pt>
                <c:pt idx="39">
                  <c:v>1969</c:v>
                </c:pt>
                <c:pt idx="40">
                  <c:v>1970</c:v>
                </c:pt>
                <c:pt idx="41">
                  <c:v>1971</c:v>
                </c:pt>
                <c:pt idx="42">
                  <c:v>1972</c:v>
                </c:pt>
                <c:pt idx="43">
                  <c:v>1973</c:v>
                </c:pt>
                <c:pt idx="44">
                  <c:v>1974</c:v>
                </c:pt>
                <c:pt idx="45">
                  <c:v>1975</c:v>
                </c:pt>
                <c:pt idx="46">
                  <c:v>1976</c:v>
                </c:pt>
                <c:pt idx="47">
                  <c:v>1977</c:v>
                </c:pt>
                <c:pt idx="48">
                  <c:v>1978</c:v>
                </c:pt>
                <c:pt idx="49">
                  <c:v>1979</c:v>
                </c:pt>
                <c:pt idx="50">
                  <c:v>1980</c:v>
                </c:pt>
                <c:pt idx="51">
                  <c:v>1981</c:v>
                </c:pt>
                <c:pt idx="52">
                  <c:v>1982</c:v>
                </c:pt>
                <c:pt idx="53">
                  <c:v>1983</c:v>
                </c:pt>
                <c:pt idx="54">
                  <c:v>1984</c:v>
                </c:pt>
                <c:pt idx="55">
                  <c:v>1985</c:v>
                </c:pt>
                <c:pt idx="56">
                  <c:v>1986</c:v>
                </c:pt>
                <c:pt idx="57">
                  <c:v>1987</c:v>
                </c:pt>
                <c:pt idx="58">
                  <c:v>1988</c:v>
                </c:pt>
                <c:pt idx="59">
                  <c:v>1989</c:v>
                </c:pt>
                <c:pt idx="60">
                  <c:v>1990</c:v>
                </c:pt>
                <c:pt idx="61">
                  <c:v>1991</c:v>
                </c:pt>
                <c:pt idx="62">
                  <c:v>1992</c:v>
                </c:pt>
                <c:pt idx="63">
                  <c:v>1993</c:v>
                </c:pt>
                <c:pt idx="64">
                  <c:v>1994</c:v>
                </c:pt>
                <c:pt idx="65">
                  <c:v>1995</c:v>
                </c:pt>
                <c:pt idx="66">
                  <c:v>1996</c:v>
                </c:pt>
                <c:pt idx="67">
                  <c:v>1997</c:v>
                </c:pt>
                <c:pt idx="68">
                  <c:v>1998</c:v>
                </c:pt>
                <c:pt idx="69">
                  <c:v>1999</c:v>
                </c:pt>
                <c:pt idx="70">
                  <c:v>2000</c:v>
                </c:pt>
                <c:pt idx="71">
                  <c:v>2001</c:v>
                </c:pt>
                <c:pt idx="72">
                  <c:v>2002</c:v>
                </c:pt>
              </c:numCache>
            </c:numRef>
          </c:cat>
          <c:val>
            <c:numRef>
              <c:f>'Inflation Detail'!$E$162:$E$234</c:f>
              <c:numCache>
                <c:formatCode>0.0%</c:formatCode>
                <c:ptCount val="73"/>
                <c:pt idx="0">
                  <c:v>-3.7242472266243998E-2</c:v>
                </c:pt>
                <c:pt idx="1">
                  <c:v>-0.10452674897119341</c:v>
                </c:pt>
                <c:pt idx="2">
                  <c:v>-0.11672794117647067</c:v>
                </c:pt>
                <c:pt idx="3">
                  <c:v>-2.6014568158168605E-2</c:v>
                </c:pt>
                <c:pt idx="4">
                  <c:v>5.5555555555555802E-2</c:v>
                </c:pt>
                <c:pt idx="5">
                  <c:v>1.9230769230769162E-2</c:v>
                </c:pt>
                <c:pt idx="6">
                  <c:v>1.0923535253227312E-2</c:v>
                </c:pt>
                <c:pt idx="7">
                  <c:v>4.2239685658153281E-2</c:v>
                </c:pt>
                <c:pt idx="8">
                  <c:v>-2.9217719132893394E-2</c:v>
                </c:pt>
                <c:pt idx="9">
                  <c:v>-1.0679611650485588E-2</c:v>
                </c:pt>
                <c:pt idx="10">
                  <c:v>1.3738959764475034E-2</c:v>
                </c:pt>
                <c:pt idx="11">
                  <c:v>6.7763794772507158E-2</c:v>
                </c:pt>
                <c:pt idx="12">
                  <c:v>7.7969174977334577E-2</c:v>
                </c:pt>
                <c:pt idx="13">
                  <c:v>5.382674516400332E-2</c:v>
                </c:pt>
                <c:pt idx="14">
                  <c:v>2.2346368715083997E-2</c:v>
                </c:pt>
                <c:pt idx="15">
                  <c:v>2.8103044496487151E-2</c:v>
                </c:pt>
                <c:pt idx="16">
                  <c:v>0.1214882308276386</c:v>
                </c:pt>
                <c:pt idx="17">
                  <c:v>0.10697359512525395</c:v>
                </c:pt>
                <c:pt idx="18">
                  <c:v>5.6880733944954187E-2</c:v>
                </c:pt>
                <c:pt idx="19">
                  <c:v>-1.1574074074073293E-3</c:v>
                </c:pt>
                <c:pt idx="20">
                  <c:v>1.1008111239860785E-2</c:v>
                </c:pt>
                <c:pt idx="21">
                  <c:v>7.2206303724928533E-2</c:v>
                </c:pt>
                <c:pt idx="22">
                  <c:v>1.5499732763228247E-2</c:v>
                </c:pt>
                <c:pt idx="23">
                  <c:v>1.3157894736842035E-2</c:v>
                </c:pt>
                <c:pt idx="24">
                  <c:v>9.8701298701300288E-3</c:v>
                </c:pt>
                <c:pt idx="25">
                  <c:v>1.7489711934156382E-2</c:v>
                </c:pt>
                <c:pt idx="26">
                  <c:v>3.3872598584428593E-2</c:v>
                </c:pt>
                <c:pt idx="27">
                  <c:v>3.3251833740831183E-2</c:v>
                </c:pt>
                <c:pt idx="28">
                  <c:v>2.4136299100804726E-2</c:v>
                </c:pt>
                <c:pt idx="29">
                  <c:v>1.109057301293892E-2</c:v>
                </c:pt>
                <c:pt idx="30">
                  <c:v>1.4168190127970881E-2</c:v>
                </c:pt>
                <c:pt idx="31">
                  <c:v>1.1266336187471859E-2</c:v>
                </c:pt>
                <c:pt idx="32">
                  <c:v>1.3368983957219083E-2</c:v>
                </c:pt>
                <c:pt idx="33">
                  <c:v>1.1433597185576128E-2</c:v>
                </c:pt>
                <c:pt idx="34">
                  <c:v>1.4782608695652177E-2</c:v>
                </c:pt>
                <c:pt idx="35">
                  <c:v>1.8851756640959838E-2</c:v>
                </c:pt>
                <c:pt idx="36">
                  <c:v>2.8595458368376736E-2</c:v>
                </c:pt>
                <c:pt idx="37">
                  <c:v>3.0662305805396528E-2</c:v>
                </c:pt>
                <c:pt idx="38">
                  <c:v>4.3236810789369251E-2</c:v>
                </c:pt>
                <c:pt idx="39">
                  <c:v>4.9049429657794574E-2</c:v>
                </c:pt>
                <c:pt idx="40">
                  <c:v>5.3280173976078204E-2</c:v>
                </c:pt>
                <c:pt idx="41">
                  <c:v>5.0240880935994436E-2</c:v>
                </c:pt>
                <c:pt idx="42">
                  <c:v>4.2595019659239952E-2</c:v>
                </c:pt>
                <c:pt idx="43">
                  <c:v>5.5939660590823337E-2</c:v>
                </c:pt>
                <c:pt idx="44">
                  <c:v>8.9880952380952284E-2</c:v>
                </c:pt>
                <c:pt idx="45">
                  <c:v>9.3118514472965597E-2</c:v>
                </c:pt>
                <c:pt idx="46">
                  <c:v>5.670746939795146E-2</c:v>
                </c:pt>
                <c:pt idx="47">
                  <c:v>6.4302600472813332E-2</c:v>
                </c:pt>
                <c:pt idx="48">
                  <c:v>7.1301643713904683E-2</c:v>
                </c:pt>
                <c:pt idx="49">
                  <c:v>8.3350611652498463E-2</c:v>
                </c:pt>
                <c:pt idx="50">
                  <c:v>9.1674641148325353E-2</c:v>
                </c:pt>
                <c:pt idx="51">
                  <c:v>9.3443197755960661E-2</c:v>
                </c:pt>
                <c:pt idx="52">
                  <c:v>6.2209395542728974E-2</c:v>
                </c:pt>
                <c:pt idx="53">
                  <c:v>3.9698113207547125E-2</c:v>
                </c:pt>
                <c:pt idx="54">
                  <c:v>3.716608594657389E-2</c:v>
                </c:pt>
                <c:pt idx="55">
                  <c:v>3.14949608062709E-2</c:v>
                </c:pt>
                <c:pt idx="56">
                  <c:v>2.1983986972452296E-2</c:v>
                </c:pt>
                <c:pt idx="57">
                  <c:v>3.0142079405125477E-2</c:v>
                </c:pt>
                <c:pt idx="58">
                  <c:v>3.3900489816963031E-2</c:v>
                </c:pt>
                <c:pt idx="59">
                  <c:v>3.8149856626355838E-2</c:v>
                </c:pt>
                <c:pt idx="60">
                  <c:v>3.8909571274168497E-2</c:v>
                </c:pt>
                <c:pt idx="61">
                  <c:v>3.641197549416253E-2</c:v>
                </c:pt>
                <c:pt idx="62">
                  <c:v>2.4314075395940327E-2</c:v>
                </c:pt>
                <c:pt idx="63">
                  <c:v>2.4063588850174122E-2</c:v>
                </c:pt>
                <c:pt idx="64">
                  <c:v>2.0839978734715769E-2</c:v>
                </c:pt>
                <c:pt idx="65">
                  <c:v>2.1768565774398452E-2</c:v>
                </c:pt>
                <c:pt idx="66">
                  <c:v>1.9367991845056221E-2</c:v>
                </c:pt>
                <c:pt idx="67">
                  <c:v>1.9500000000000073E-2</c:v>
                </c:pt>
                <c:pt idx="68">
                  <c:v>1.2260912211868646E-2</c:v>
                </c:pt>
                <c:pt idx="69">
                  <c:v>1.443798449612399E-2</c:v>
                </c:pt>
                <c:pt idx="70">
                  <c:v>2.1014423536154458E-2</c:v>
                </c:pt>
                <c:pt idx="71">
                  <c:v>2.366919262793532E-2</c:v>
                </c:pt>
                <c:pt idx="72">
                  <c:v>1.1332480350941365E-2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94-4B7A-A88D-AA1207F53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5163840"/>
        <c:axId val="465163056"/>
      </c:lineChart>
      <c:catAx>
        <c:axId val="46516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163056"/>
        <c:crosses val="autoZero"/>
        <c:auto val="1"/>
        <c:lblAlgn val="ctr"/>
        <c:lblOffset val="100"/>
        <c:noMultiLvlLbl val="0"/>
      </c:catAx>
      <c:valAx>
        <c:axId val="46516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163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U.S. CPI Growth vs. MDS Interest Rates 1919-2015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'Inflation Detail'!$B$5</c:f>
              <c:strCache>
                <c:ptCount val="1"/>
                <c:pt idx="0">
                  <c:v>U.S. CPI: Measuring Worth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'Inflation Detail'!$A$151:$A$247</c:f>
              <c:numCache>
                <c:formatCode>General</c:formatCode>
                <c:ptCount val="97"/>
                <c:pt idx="0">
                  <c:v>1919</c:v>
                </c:pt>
                <c:pt idx="1">
                  <c:v>1920</c:v>
                </c:pt>
                <c:pt idx="2">
                  <c:v>1921</c:v>
                </c:pt>
                <c:pt idx="3">
                  <c:v>1922</c:v>
                </c:pt>
                <c:pt idx="4">
                  <c:v>1923</c:v>
                </c:pt>
                <c:pt idx="5">
                  <c:v>1924</c:v>
                </c:pt>
                <c:pt idx="6">
                  <c:v>1925</c:v>
                </c:pt>
                <c:pt idx="7">
                  <c:v>1926</c:v>
                </c:pt>
                <c:pt idx="8">
                  <c:v>1927</c:v>
                </c:pt>
                <c:pt idx="9">
                  <c:v>1928</c:v>
                </c:pt>
                <c:pt idx="10">
                  <c:v>1929</c:v>
                </c:pt>
                <c:pt idx="11">
                  <c:v>1930</c:v>
                </c:pt>
                <c:pt idx="12">
                  <c:v>1931</c:v>
                </c:pt>
                <c:pt idx="13">
                  <c:v>1932</c:v>
                </c:pt>
                <c:pt idx="14">
                  <c:v>1933</c:v>
                </c:pt>
                <c:pt idx="15">
                  <c:v>1934</c:v>
                </c:pt>
                <c:pt idx="16">
                  <c:v>1935</c:v>
                </c:pt>
                <c:pt idx="17">
                  <c:v>1936</c:v>
                </c:pt>
                <c:pt idx="18">
                  <c:v>1937</c:v>
                </c:pt>
                <c:pt idx="19">
                  <c:v>1938</c:v>
                </c:pt>
                <c:pt idx="20">
                  <c:v>1939</c:v>
                </c:pt>
                <c:pt idx="21">
                  <c:v>1940</c:v>
                </c:pt>
                <c:pt idx="22">
                  <c:v>1941</c:v>
                </c:pt>
                <c:pt idx="23">
                  <c:v>1942</c:v>
                </c:pt>
                <c:pt idx="24">
                  <c:v>1943</c:v>
                </c:pt>
                <c:pt idx="25">
                  <c:v>1944</c:v>
                </c:pt>
                <c:pt idx="26">
                  <c:v>1945</c:v>
                </c:pt>
                <c:pt idx="27">
                  <c:v>1946</c:v>
                </c:pt>
                <c:pt idx="28">
                  <c:v>1947</c:v>
                </c:pt>
                <c:pt idx="29">
                  <c:v>1948</c:v>
                </c:pt>
                <c:pt idx="30">
                  <c:v>1949</c:v>
                </c:pt>
                <c:pt idx="31">
                  <c:v>1950</c:v>
                </c:pt>
                <c:pt idx="32">
                  <c:v>1951</c:v>
                </c:pt>
                <c:pt idx="33">
                  <c:v>1952</c:v>
                </c:pt>
                <c:pt idx="34">
                  <c:v>1953</c:v>
                </c:pt>
                <c:pt idx="35">
                  <c:v>1954</c:v>
                </c:pt>
                <c:pt idx="36">
                  <c:v>1955</c:v>
                </c:pt>
                <c:pt idx="37">
                  <c:v>1956</c:v>
                </c:pt>
                <c:pt idx="38">
                  <c:v>1957</c:v>
                </c:pt>
                <c:pt idx="39">
                  <c:v>1958</c:v>
                </c:pt>
                <c:pt idx="40">
                  <c:v>1959</c:v>
                </c:pt>
                <c:pt idx="41">
                  <c:v>1960</c:v>
                </c:pt>
                <c:pt idx="42">
                  <c:v>1961</c:v>
                </c:pt>
                <c:pt idx="43">
                  <c:v>1962</c:v>
                </c:pt>
                <c:pt idx="44">
                  <c:v>1963</c:v>
                </c:pt>
                <c:pt idx="45">
                  <c:v>1964</c:v>
                </c:pt>
                <c:pt idx="46">
                  <c:v>1965</c:v>
                </c:pt>
                <c:pt idx="47">
                  <c:v>1966</c:v>
                </c:pt>
                <c:pt idx="48">
                  <c:v>1967</c:v>
                </c:pt>
                <c:pt idx="49">
                  <c:v>1968</c:v>
                </c:pt>
                <c:pt idx="50">
                  <c:v>1969</c:v>
                </c:pt>
                <c:pt idx="51">
                  <c:v>1970</c:v>
                </c:pt>
                <c:pt idx="52">
                  <c:v>1971</c:v>
                </c:pt>
                <c:pt idx="53">
                  <c:v>1972</c:v>
                </c:pt>
                <c:pt idx="54">
                  <c:v>1973</c:v>
                </c:pt>
                <c:pt idx="55">
                  <c:v>1974</c:v>
                </c:pt>
                <c:pt idx="56">
                  <c:v>1975</c:v>
                </c:pt>
                <c:pt idx="57">
                  <c:v>1976</c:v>
                </c:pt>
                <c:pt idx="58">
                  <c:v>1977</c:v>
                </c:pt>
                <c:pt idx="59">
                  <c:v>1978</c:v>
                </c:pt>
                <c:pt idx="60">
                  <c:v>1979</c:v>
                </c:pt>
                <c:pt idx="61">
                  <c:v>1980</c:v>
                </c:pt>
                <c:pt idx="62">
                  <c:v>1981</c:v>
                </c:pt>
                <c:pt idx="63">
                  <c:v>1982</c:v>
                </c:pt>
                <c:pt idx="64">
                  <c:v>1983</c:v>
                </c:pt>
                <c:pt idx="65">
                  <c:v>1984</c:v>
                </c:pt>
                <c:pt idx="66">
                  <c:v>1985</c:v>
                </c:pt>
                <c:pt idx="67">
                  <c:v>1986</c:v>
                </c:pt>
                <c:pt idx="68">
                  <c:v>1987</c:v>
                </c:pt>
                <c:pt idx="69">
                  <c:v>1988</c:v>
                </c:pt>
                <c:pt idx="70">
                  <c:v>1989</c:v>
                </c:pt>
                <c:pt idx="71">
                  <c:v>1990</c:v>
                </c:pt>
                <c:pt idx="72">
                  <c:v>1991</c:v>
                </c:pt>
                <c:pt idx="73">
                  <c:v>1992</c:v>
                </c:pt>
                <c:pt idx="74">
                  <c:v>1993</c:v>
                </c:pt>
                <c:pt idx="75">
                  <c:v>1994</c:v>
                </c:pt>
                <c:pt idx="76">
                  <c:v>1995</c:v>
                </c:pt>
                <c:pt idx="77">
                  <c:v>1996</c:v>
                </c:pt>
                <c:pt idx="78">
                  <c:v>1997</c:v>
                </c:pt>
                <c:pt idx="79">
                  <c:v>1998</c:v>
                </c:pt>
                <c:pt idx="80">
                  <c:v>1999</c:v>
                </c:pt>
                <c:pt idx="81">
                  <c:v>2000</c:v>
                </c:pt>
                <c:pt idx="82">
                  <c:v>2001</c:v>
                </c:pt>
                <c:pt idx="83">
                  <c:v>2002</c:v>
                </c:pt>
                <c:pt idx="84">
                  <c:v>2003</c:v>
                </c:pt>
                <c:pt idx="85">
                  <c:v>2004</c:v>
                </c:pt>
                <c:pt idx="86">
                  <c:v>2005</c:v>
                </c:pt>
                <c:pt idx="87">
                  <c:v>2006</c:v>
                </c:pt>
                <c:pt idx="88">
                  <c:v>2007</c:v>
                </c:pt>
                <c:pt idx="89">
                  <c:v>2008</c:v>
                </c:pt>
                <c:pt idx="90">
                  <c:v>2009</c:v>
                </c:pt>
                <c:pt idx="91">
                  <c:v>2010</c:v>
                </c:pt>
                <c:pt idx="92">
                  <c:v>2011</c:v>
                </c:pt>
                <c:pt idx="93">
                  <c:v>2012</c:v>
                </c:pt>
                <c:pt idx="94">
                  <c:v>2013</c:v>
                </c:pt>
                <c:pt idx="95">
                  <c:v>2014</c:v>
                </c:pt>
                <c:pt idx="96">
                  <c:v>2015</c:v>
                </c:pt>
              </c:numCache>
            </c:numRef>
          </c:cat>
          <c:val>
            <c:numRef>
              <c:f>'Inflation Detail'!$C$151:$C$247</c:f>
              <c:numCache>
                <c:formatCode>0.0%</c:formatCode>
                <c:ptCount val="97"/>
                <c:pt idx="0">
                  <c:v>0.14873837981407712</c:v>
                </c:pt>
                <c:pt idx="1">
                  <c:v>0.15838150289017339</c:v>
                </c:pt>
                <c:pt idx="2">
                  <c:v>-0.10678642714570863</c:v>
                </c:pt>
                <c:pt idx="3">
                  <c:v>-6.3128491620111693E-2</c:v>
                </c:pt>
                <c:pt idx="4">
                  <c:v>1.7889087656529634E-2</c:v>
                </c:pt>
                <c:pt idx="5">
                  <c:v>1.7574692442883233E-3</c:v>
                </c:pt>
                <c:pt idx="6">
                  <c:v>2.5146198830409361E-2</c:v>
                </c:pt>
                <c:pt idx="7">
                  <c:v>9.6976611523102996E-3</c:v>
                </c:pt>
                <c:pt idx="8">
                  <c:v>-1.8644067796610098E-2</c:v>
                </c:pt>
                <c:pt idx="9">
                  <c:v>-1.3816925734024266E-2</c:v>
                </c:pt>
                <c:pt idx="10">
                  <c:v>0</c:v>
                </c:pt>
                <c:pt idx="11">
                  <c:v>-2.5102159953298342E-2</c:v>
                </c:pt>
                <c:pt idx="12">
                  <c:v>-8.8023952095808267E-2</c:v>
                </c:pt>
                <c:pt idx="13">
                  <c:v>-0.10308601444517407</c:v>
                </c:pt>
                <c:pt idx="14">
                  <c:v>-5.1244509516837455E-2</c:v>
                </c:pt>
                <c:pt idx="15">
                  <c:v>3.3179012345678993E-2</c:v>
                </c:pt>
                <c:pt idx="16">
                  <c:v>2.5392083644510732E-2</c:v>
                </c:pt>
                <c:pt idx="17">
                  <c:v>9.4683175528040842E-3</c:v>
                </c:pt>
                <c:pt idx="18">
                  <c:v>3.6075036075036149E-2</c:v>
                </c:pt>
                <c:pt idx="19">
                  <c:v>-1.8802228412256206E-2</c:v>
                </c:pt>
                <c:pt idx="20">
                  <c:v>-1.419446415897796E-2</c:v>
                </c:pt>
                <c:pt idx="21">
                  <c:v>1.0079193664506825E-2</c:v>
                </c:pt>
                <c:pt idx="22">
                  <c:v>4.9893086243763429E-2</c:v>
                </c:pt>
                <c:pt idx="23">
                  <c:v>0.1065852002715546</c:v>
                </c:pt>
                <c:pt idx="24">
                  <c:v>6.1349693251533832E-2</c:v>
                </c:pt>
                <c:pt idx="25">
                  <c:v>1.7341040462427681E-2</c:v>
                </c:pt>
                <c:pt idx="26">
                  <c:v>2.2727272727272707E-2</c:v>
                </c:pt>
                <c:pt idx="27">
                  <c:v>8.5555555555555607E-2</c:v>
                </c:pt>
                <c:pt idx="28">
                  <c:v>0.1432958034800409</c:v>
                </c:pt>
                <c:pt idx="29">
                  <c:v>7.7887197851387535E-2</c:v>
                </c:pt>
                <c:pt idx="30">
                  <c:v>-9.5514950166111223E-3</c:v>
                </c:pt>
                <c:pt idx="31">
                  <c:v>9.6436058700208882E-3</c:v>
                </c:pt>
                <c:pt idx="32">
                  <c:v>7.8903654485049879E-2</c:v>
                </c:pt>
                <c:pt idx="33">
                  <c:v>2.1939953810623525E-2</c:v>
                </c:pt>
                <c:pt idx="34">
                  <c:v>7.532956685499137E-3</c:v>
                </c:pt>
                <c:pt idx="35">
                  <c:v>4.8598130841122078E-3</c:v>
                </c:pt>
                <c:pt idx="36">
                  <c:v>-3.7202380952380265E-3</c:v>
                </c:pt>
                <c:pt idx="37">
                  <c:v>1.4936519790888614E-2</c:v>
                </c:pt>
                <c:pt idx="38">
                  <c:v>3.5688005886681307E-2</c:v>
                </c:pt>
                <c:pt idx="39">
                  <c:v>2.7353463587922011E-2</c:v>
                </c:pt>
                <c:pt idx="40">
                  <c:v>8.2987551867219622E-3</c:v>
                </c:pt>
                <c:pt idx="41">
                  <c:v>1.5775034293552759E-2</c:v>
                </c:pt>
                <c:pt idx="42">
                  <c:v>1.0128291694800895E-2</c:v>
                </c:pt>
                <c:pt idx="43">
                  <c:v>1.1363636363636465E-2</c:v>
                </c:pt>
                <c:pt idx="44">
                  <c:v>1.1896893588896118E-2</c:v>
                </c:pt>
                <c:pt idx="45">
                  <c:v>1.3389941214892342E-2</c:v>
                </c:pt>
                <c:pt idx="46">
                  <c:v>1.7080244924266852E-2</c:v>
                </c:pt>
                <c:pt idx="47">
                  <c:v>2.8517110266159662E-2</c:v>
                </c:pt>
                <c:pt idx="48">
                  <c:v>2.8958718422674057E-2</c:v>
                </c:pt>
                <c:pt idx="49">
                  <c:v>4.1916167664670656E-2</c:v>
                </c:pt>
                <c:pt idx="50">
                  <c:v>5.37356321839082E-2</c:v>
                </c:pt>
                <c:pt idx="51">
                  <c:v>5.9176438505590401E-2</c:v>
                </c:pt>
                <c:pt idx="52">
                  <c:v>4.2996910401647659E-2</c:v>
                </c:pt>
                <c:pt idx="53">
                  <c:v>3.3078252283387011E-2</c:v>
                </c:pt>
                <c:pt idx="54">
                  <c:v>6.212664277180413E-2</c:v>
                </c:pt>
                <c:pt idx="55">
                  <c:v>0.10978627671541052</c:v>
                </c:pt>
                <c:pt idx="56">
                  <c:v>9.1425096290290053E-2</c:v>
                </c:pt>
                <c:pt idx="57">
                  <c:v>5.7578008915304402E-2</c:v>
                </c:pt>
                <c:pt idx="58">
                  <c:v>6.4453811029153485E-2</c:v>
                </c:pt>
                <c:pt idx="59">
                  <c:v>7.6060056096353801E-2</c:v>
                </c:pt>
                <c:pt idx="60">
                  <c:v>0.11269549218031272</c:v>
                </c:pt>
                <c:pt idx="61">
                  <c:v>0.13517982637453496</c:v>
                </c:pt>
                <c:pt idx="62">
                  <c:v>0.10378732702112181</c:v>
                </c:pt>
                <c:pt idx="63">
                  <c:v>6.1255911140437602E-2</c:v>
                </c:pt>
                <c:pt idx="64">
                  <c:v>3.2124352331606154E-2</c:v>
                </c:pt>
                <c:pt idx="65">
                  <c:v>4.3172690763052302E-2</c:v>
                </c:pt>
                <c:pt idx="66">
                  <c:v>3.5611164581328181E-2</c:v>
                </c:pt>
                <c:pt idx="67">
                  <c:v>1.8587360594795488E-2</c:v>
                </c:pt>
                <c:pt idx="68">
                  <c:v>3.649635036496357E-2</c:v>
                </c:pt>
                <c:pt idx="69">
                  <c:v>4.1373239436619746E-2</c:v>
                </c:pt>
                <c:pt idx="70">
                  <c:v>4.8182586644125225E-2</c:v>
                </c:pt>
                <c:pt idx="71">
                  <c:v>5.4032258064516059E-2</c:v>
                </c:pt>
                <c:pt idx="72">
                  <c:v>4.2081101759755102E-2</c:v>
                </c:pt>
                <c:pt idx="73">
                  <c:v>3.0102790014684411E-2</c:v>
                </c:pt>
                <c:pt idx="74">
                  <c:v>2.9935851746258013E-2</c:v>
                </c:pt>
                <c:pt idx="75">
                  <c:v>2.5605536332179879E-2</c:v>
                </c:pt>
                <c:pt idx="76">
                  <c:v>2.8340080971660075E-2</c:v>
                </c:pt>
                <c:pt idx="77">
                  <c:v>2.9527559055118058E-2</c:v>
                </c:pt>
                <c:pt idx="78">
                  <c:v>2.2944550669216079E-2</c:v>
                </c:pt>
                <c:pt idx="79">
                  <c:v>1.5576323987538832E-2</c:v>
                </c:pt>
                <c:pt idx="80">
                  <c:v>2.208588957055202E-2</c:v>
                </c:pt>
                <c:pt idx="81">
                  <c:v>3.3613445378151141E-2</c:v>
                </c:pt>
                <c:pt idx="82">
                  <c:v>2.8455284552845628E-2</c:v>
                </c:pt>
                <c:pt idx="83">
                  <c:v>1.5810276679842028E-2</c:v>
                </c:pt>
                <c:pt idx="84">
                  <c:v>2.2790439132851503E-2</c:v>
                </c:pt>
                <c:pt idx="85">
                  <c:v>2.6630434782608736E-2</c:v>
                </c:pt>
                <c:pt idx="86">
                  <c:v>3.3880359978824881E-2</c:v>
                </c:pt>
                <c:pt idx="87">
                  <c:v>3.2258064516129004E-2</c:v>
                </c:pt>
                <c:pt idx="88">
                  <c:v>2.8472222222222232E-2</c:v>
                </c:pt>
                <c:pt idx="89">
                  <c:v>3.8391048519340165E-2</c:v>
                </c:pt>
                <c:pt idx="90">
                  <c:v>-3.5299581978635031E-3</c:v>
                </c:pt>
                <c:pt idx="91">
                  <c:v>1.6407196793138956E-2</c:v>
                </c:pt>
                <c:pt idx="92">
                  <c:v>3.1550949280014562E-2</c:v>
                </c:pt>
                <c:pt idx="93">
                  <c:v>2.0672179247799516E-2</c:v>
                </c:pt>
                <c:pt idx="94">
                  <c:v>1.4678339648939387E-2</c:v>
                </c:pt>
                <c:pt idx="95">
                  <c:v>1.6225961538461453E-2</c:v>
                </c:pt>
                <c:pt idx="96">
                  <c:v>1.1827321111768097E-3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CA-4122-9757-05A315220F2A}"/>
            </c:ext>
          </c:extLst>
        </c:ser>
        <c:ser>
          <c:idx val="2"/>
          <c:order val="1"/>
          <c:tx>
            <c:strRef>
              <c:f>'Inflation Detail'!$F$5</c:f>
              <c:strCache>
                <c:ptCount val="1"/>
                <c:pt idx="0">
                  <c:v>MDS Short Interest Rate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'Inflation Detail'!$A$151:$A$247</c:f>
              <c:numCache>
                <c:formatCode>General</c:formatCode>
                <c:ptCount val="97"/>
                <c:pt idx="0">
                  <c:v>1919</c:v>
                </c:pt>
                <c:pt idx="1">
                  <c:v>1920</c:v>
                </c:pt>
                <c:pt idx="2">
                  <c:v>1921</c:v>
                </c:pt>
                <c:pt idx="3">
                  <c:v>1922</c:v>
                </c:pt>
                <c:pt idx="4">
                  <c:v>1923</c:v>
                </c:pt>
                <c:pt idx="5">
                  <c:v>1924</c:v>
                </c:pt>
                <c:pt idx="6">
                  <c:v>1925</c:v>
                </c:pt>
                <c:pt idx="7">
                  <c:v>1926</c:v>
                </c:pt>
                <c:pt idx="8">
                  <c:v>1927</c:v>
                </c:pt>
                <c:pt idx="9">
                  <c:v>1928</c:v>
                </c:pt>
                <c:pt idx="10">
                  <c:v>1929</c:v>
                </c:pt>
                <c:pt idx="11">
                  <c:v>1930</c:v>
                </c:pt>
                <c:pt idx="12">
                  <c:v>1931</c:v>
                </c:pt>
                <c:pt idx="13">
                  <c:v>1932</c:v>
                </c:pt>
                <c:pt idx="14">
                  <c:v>1933</c:v>
                </c:pt>
                <c:pt idx="15">
                  <c:v>1934</c:v>
                </c:pt>
                <c:pt idx="16">
                  <c:v>1935</c:v>
                </c:pt>
                <c:pt idx="17">
                  <c:v>1936</c:v>
                </c:pt>
                <c:pt idx="18">
                  <c:v>1937</c:v>
                </c:pt>
                <c:pt idx="19">
                  <c:v>1938</c:v>
                </c:pt>
                <c:pt idx="20">
                  <c:v>1939</c:v>
                </c:pt>
                <c:pt idx="21">
                  <c:v>1940</c:v>
                </c:pt>
                <c:pt idx="22">
                  <c:v>1941</c:v>
                </c:pt>
                <c:pt idx="23">
                  <c:v>1942</c:v>
                </c:pt>
                <c:pt idx="24">
                  <c:v>1943</c:v>
                </c:pt>
                <c:pt idx="25">
                  <c:v>1944</c:v>
                </c:pt>
                <c:pt idx="26">
                  <c:v>1945</c:v>
                </c:pt>
                <c:pt idx="27">
                  <c:v>1946</c:v>
                </c:pt>
                <c:pt idx="28">
                  <c:v>1947</c:v>
                </c:pt>
                <c:pt idx="29">
                  <c:v>1948</c:v>
                </c:pt>
                <c:pt idx="30">
                  <c:v>1949</c:v>
                </c:pt>
                <c:pt idx="31">
                  <c:v>1950</c:v>
                </c:pt>
                <c:pt idx="32">
                  <c:v>1951</c:v>
                </c:pt>
                <c:pt idx="33">
                  <c:v>1952</c:v>
                </c:pt>
                <c:pt idx="34">
                  <c:v>1953</c:v>
                </c:pt>
                <c:pt idx="35">
                  <c:v>1954</c:v>
                </c:pt>
                <c:pt idx="36">
                  <c:v>1955</c:v>
                </c:pt>
                <c:pt idx="37">
                  <c:v>1956</c:v>
                </c:pt>
                <c:pt idx="38">
                  <c:v>1957</c:v>
                </c:pt>
                <c:pt idx="39">
                  <c:v>1958</c:v>
                </c:pt>
                <c:pt idx="40">
                  <c:v>1959</c:v>
                </c:pt>
                <c:pt idx="41">
                  <c:v>1960</c:v>
                </c:pt>
                <c:pt idx="42">
                  <c:v>1961</c:v>
                </c:pt>
                <c:pt idx="43">
                  <c:v>1962</c:v>
                </c:pt>
                <c:pt idx="44">
                  <c:v>1963</c:v>
                </c:pt>
                <c:pt idx="45">
                  <c:v>1964</c:v>
                </c:pt>
                <c:pt idx="46">
                  <c:v>1965</c:v>
                </c:pt>
                <c:pt idx="47">
                  <c:v>1966</c:v>
                </c:pt>
                <c:pt idx="48">
                  <c:v>1967</c:v>
                </c:pt>
                <c:pt idx="49">
                  <c:v>1968</c:v>
                </c:pt>
                <c:pt idx="50">
                  <c:v>1969</c:v>
                </c:pt>
                <c:pt idx="51">
                  <c:v>1970</c:v>
                </c:pt>
                <c:pt idx="52">
                  <c:v>1971</c:v>
                </c:pt>
                <c:pt idx="53">
                  <c:v>1972</c:v>
                </c:pt>
                <c:pt idx="54">
                  <c:v>1973</c:v>
                </c:pt>
                <c:pt idx="55">
                  <c:v>1974</c:v>
                </c:pt>
                <c:pt idx="56">
                  <c:v>1975</c:v>
                </c:pt>
                <c:pt idx="57">
                  <c:v>1976</c:v>
                </c:pt>
                <c:pt idx="58">
                  <c:v>1977</c:v>
                </c:pt>
                <c:pt idx="59">
                  <c:v>1978</c:v>
                </c:pt>
                <c:pt idx="60">
                  <c:v>1979</c:v>
                </c:pt>
                <c:pt idx="61">
                  <c:v>1980</c:v>
                </c:pt>
                <c:pt idx="62">
                  <c:v>1981</c:v>
                </c:pt>
                <c:pt idx="63">
                  <c:v>1982</c:v>
                </c:pt>
                <c:pt idx="64">
                  <c:v>1983</c:v>
                </c:pt>
                <c:pt idx="65">
                  <c:v>1984</c:v>
                </c:pt>
                <c:pt idx="66">
                  <c:v>1985</c:v>
                </c:pt>
                <c:pt idx="67">
                  <c:v>1986</c:v>
                </c:pt>
                <c:pt idx="68">
                  <c:v>1987</c:v>
                </c:pt>
                <c:pt idx="69">
                  <c:v>1988</c:v>
                </c:pt>
                <c:pt idx="70">
                  <c:v>1989</c:v>
                </c:pt>
                <c:pt idx="71">
                  <c:v>1990</c:v>
                </c:pt>
                <c:pt idx="72">
                  <c:v>1991</c:v>
                </c:pt>
                <c:pt idx="73">
                  <c:v>1992</c:v>
                </c:pt>
                <c:pt idx="74">
                  <c:v>1993</c:v>
                </c:pt>
                <c:pt idx="75">
                  <c:v>1994</c:v>
                </c:pt>
                <c:pt idx="76">
                  <c:v>1995</c:v>
                </c:pt>
                <c:pt idx="77">
                  <c:v>1996</c:v>
                </c:pt>
                <c:pt idx="78">
                  <c:v>1997</c:v>
                </c:pt>
                <c:pt idx="79">
                  <c:v>1998</c:v>
                </c:pt>
                <c:pt idx="80">
                  <c:v>1999</c:v>
                </c:pt>
                <c:pt idx="81">
                  <c:v>2000</c:v>
                </c:pt>
                <c:pt idx="82">
                  <c:v>2001</c:v>
                </c:pt>
                <c:pt idx="83">
                  <c:v>2002</c:v>
                </c:pt>
                <c:pt idx="84">
                  <c:v>2003</c:v>
                </c:pt>
                <c:pt idx="85">
                  <c:v>2004</c:v>
                </c:pt>
                <c:pt idx="86">
                  <c:v>2005</c:v>
                </c:pt>
                <c:pt idx="87">
                  <c:v>2006</c:v>
                </c:pt>
                <c:pt idx="88">
                  <c:v>2007</c:v>
                </c:pt>
                <c:pt idx="89">
                  <c:v>2008</c:v>
                </c:pt>
                <c:pt idx="90">
                  <c:v>2009</c:v>
                </c:pt>
                <c:pt idx="91">
                  <c:v>2010</c:v>
                </c:pt>
                <c:pt idx="92">
                  <c:v>2011</c:v>
                </c:pt>
                <c:pt idx="93">
                  <c:v>2012</c:v>
                </c:pt>
                <c:pt idx="94">
                  <c:v>2013</c:v>
                </c:pt>
                <c:pt idx="95">
                  <c:v>2014</c:v>
                </c:pt>
                <c:pt idx="96">
                  <c:v>2015</c:v>
                </c:pt>
              </c:numCache>
            </c:numRef>
          </c:cat>
          <c:val>
            <c:numRef>
              <c:f>'Inflation Detail'!$F$151:$F$247</c:f>
              <c:numCache>
                <c:formatCode>0.00%</c:formatCode>
                <c:ptCount val="97"/>
                <c:pt idx="0">
                  <c:v>4.3700000000000003E-2</c:v>
                </c:pt>
                <c:pt idx="1">
                  <c:v>6.0599999999999994E-2</c:v>
                </c:pt>
                <c:pt idx="2">
                  <c:v>5.28E-2</c:v>
                </c:pt>
                <c:pt idx="3">
                  <c:v>3.5099999999999999E-2</c:v>
                </c:pt>
                <c:pt idx="4">
                  <c:v>4.0899999999999999E-2</c:v>
                </c:pt>
                <c:pt idx="5">
                  <c:v>2.98E-2</c:v>
                </c:pt>
                <c:pt idx="6">
                  <c:v>3.2899999999999999E-2</c:v>
                </c:pt>
                <c:pt idx="7">
                  <c:v>3.5900000000000001E-2</c:v>
                </c:pt>
                <c:pt idx="8">
                  <c:v>3.4500000000000003E-2</c:v>
                </c:pt>
                <c:pt idx="9">
                  <c:v>4.0899999999999999E-2</c:v>
                </c:pt>
                <c:pt idx="10">
                  <c:v>5.0300000000000004E-2</c:v>
                </c:pt>
                <c:pt idx="11">
                  <c:v>2.4799999999999999E-2</c:v>
                </c:pt>
                <c:pt idx="12">
                  <c:v>1.6500000000000001E-2</c:v>
                </c:pt>
                <c:pt idx="13">
                  <c:v>1.03E-2</c:v>
                </c:pt>
                <c:pt idx="14">
                  <c:v>6.0000000000000001E-3</c:v>
                </c:pt>
                <c:pt idx="15">
                  <c:v>2.8000000000000004E-3</c:v>
                </c:pt>
                <c:pt idx="16">
                  <c:v>1.7000000000000001E-3</c:v>
                </c:pt>
                <c:pt idx="17">
                  <c:v>1.7000000000000001E-3</c:v>
                </c:pt>
                <c:pt idx="18">
                  <c:v>2.8000000000000004E-3</c:v>
                </c:pt>
                <c:pt idx="19">
                  <c:v>7.000000000000001E-4</c:v>
                </c:pt>
                <c:pt idx="20">
                  <c:v>5.0000000000000001E-4</c:v>
                </c:pt>
                <c:pt idx="21">
                  <c:v>4.0000000000000002E-4</c:v>
                </c:pt>
                <c:pt idx="22">
                  <c:v>1.2999999999999999E-3</c:v>
                </c:pt>
                <c:pt idx="23">
                  <c:v>3.4000000000000002E-3</c:v>
                </c:pt>
                <c:pt idx="24">
                  <c:v>3.8E-3</c:v>
                </c:pt>
                <c:pt idx="25">
                  <c:v>3.8E-3</c:v>
                </c:pt>
                <c:pt idx="26">
                  <c:v>3.8E-3</c:v>
                </c:pt>
                <c:pt idx="27">
                  <c:v>3.8E-3</c:v>
                </c:pt>
                <c:pt idx="28">
                  <c:v>6.0999999999999995E-3</c:v>
                </c:pt>
                <c:pt idx="29">
                  <c:v>1.0500000000000001E-2</c:v>
                </c:pt>
                <c:pt idx="30">
                  <c:v>1.11E-2</c:v>
                </c:pt>
                <c:pt idx="31">
                  <c:v>1.2E-2</c:v>
                </c:pt>
                <c:pt idx="32">
                  <c:v>1.52E-2</c:v>
                </c:pt>
                <c:pt idx="33">
                  <c:v>1.72E-2</c:v>
                </c:pt>
                <c:pt idx="34">
                  <c:v>1.9E-2</c:v>
                </c:pt>
                <c:pt idx="35">
                  <c:v>9.3999999999999986E-3</c:v>
                </c:pt>
                <c:pt idx="36">
                  <c:v>1.7299999999999999E-2</c:v>
                </c:pt>
                <c:pt idx="37">
                  <c:v>2.6200000000000001E-2</c:v>
                </c:pt>
                <c:pt idx="38">
                  <c:v>3.2300000000000002E-2</c:v>
                </c:pt>
                <c:pt idx="39">
                  <c:v>1.78E-2</c:v>
                </c:pt>
                <c:pt idx="40">
                  <c:v>3.3700000000000001E-2</c:v>
                </c:pt>
                <c:pt idx="41">
                  <c:v>2.87E-2</c:v>
                </c:pt>
                <c:pt idx="42">
                  <c:v>2.3599999999999999E-2</c:v>
                </c:pt>
                <c:pt idx="43">
                  <c:v>2.7699999999999999E-2</c:v>
                </c:pt>
                <c:pt idx="44">
                  <c:v>3.1600000000000003E-2</c:v>
                </c:pt>
                <c:pt idx="45">
                  <c:v>3.5400000000000001E-2</c:v>
                </c:pt>
                <c:pt idx="46">
                  <c:v>3.95E-2</c:v>
                </c:pt>
                <c:pt idx="47">
                  <c:v>4.8600000000000004E-2</c:v>
                </c:pt>
                <c:pt idx="48">
                  <c:v>4.2900000000000001E-2</c:v>
                </c:pt>
                <c:pt idx="49">
                  <c:v>5.3399999999999996E-2</c:v>
                </c:pt>
                <c:pt idx="50">
                  <c:v>6.6699999999999995E-2</c:v>
                </c:pt>
                <c:pt idx="51">
                  <c:v>6.3899999999999998E-2</c:v>
                </c:pt>
                <c:pt idx="52">
                  <c:v>4.3299999999999998E-2</c:v>
                </c:pt>
                <c:pt idx="53">
                  <c:v>4.07E-2</c:v>
                </c:pt>
                <c:pt idx="54">
                  <c:v>7.0300000000000001E-2</c:v>
                </c:pt>
                <c:pt idx="55">
                  <c:v>7.8299999999999995E-2</c:v>
                </c:pt>
                <c:pt idx="56">
                  <c:v>5.7699999999999994E-2</c:v>
                </c:pt>
                <c:pt idx="57">
                  <c:v>4.9699999999999994E-2</c:v>
                </c:pt>
                <c:pt idx="58">
                  <c:v>5.2699999999999997E-2</c:v>
                </c:pt>
                <c:pt idx="59">
                  <c:v>7.1900000000000006E-2</c:v>
                </c:pt>
                <c:pt idx="60">
                  <c:v>0.1007</c:v>
                </c:pt>
                <c:pt idx="61">
                  <c:v>0.1139</c:v>
                </c:pt>
                <c:pt idx="62">
                  <c:v>0.1404</c:v>
                </c:pt>
                <c:pt idx="63">
                  <c:v>0.106</c:v>
                </c:pt>
                <c:pt idx="64">
                  <c:v>8.6199999999999999E-2</c:v>
                </c:pt>
                <c:pt idx="65">
                  <c:v>9.5399999999999985E-2</c:v>
                </c:pt>
                <c:pt idx="66">
                  <c:v>7.4700000000000003E-2</c:v>
                </c:pt>
                <c:pt idx="67">
                  <c:v>5.9699999999999996E-2</c:v>
                </c:pt>
                <c:pt idx="68">
                  <c:v>5.7800000000000004E-2</c:v>
                </c:pt>
                <c:pt idx="69">
                  <c:v>6.6699999999999995E-2</c:v>
                </c:pt>
                <c:pt idx="70">
                  <c:v>8.1099999999999992E-2</c:v>
                </c:pt>
                <c:pt idx="71">
                  <c:v>7.4999999999999997E-2</c:v>
                </c:pt>
                <c:pt idx="72">
                  <c:v>5.3800000000000001E-2</c:v>
                </c:pt>
                <c:pt idx="73">
                  <c:v>3.4300000000000004E-2</c:v>
                </c:pt>
                <c:pt idx="74">
                  <c:v>0.03</c:v>
                </c:pt>
                <c:pt idx="75">
                  <c:v>4.2500000000000003E-2</c:v>
                </c:pt>
                <c:pt idx="76">
                  <c:v>5.4900000000000004E-2</c:v>
                </c:pt>
                <c:pt idx="77">
                  <c:v>5.0099999999999999E-2</c:v>
                </c:pt>
                <c:pt idx="78">
                  <c:v>5.0599999999999999E-2</c:v>
                </c:pt>
                <c:pt idx="79">
                  <c:v>4.7800000000000002E-2</c:v>
                </c:pt>
                <c:pt idx="80">
                  <c:v>4.6399999999999997E-2</c:v>
                </c:pt>
                <c:pt idx="81">
                  <c:v>5.8200000000000002E-2</c:v>
                </c:pt>
                <c:pt idx="82">
                  <c:v>3.4000000000000002E-2</c:v>
                </c:pt>
                <c:pt idx="83">
                  <c:v>1.61E-2</c:v>
                </c:pt>
                <c:pt idx="84">
                  <c:v>1.01E-2</c:v>
                </c:pt>
                <c:pt idx="85">
                  <c:v>1.37E-2</c:v>
                </c:pt>
                <c:pt idx="86">
                  <c:v>3.15E-2</c:v>
                </c:pt>
                <c:pt idx="87">
                  <c:v>4.7300000000000002E-2</c:v>
                </c:pt>
                <c:pt idx="88">
                  <c:v>4.36E-2</c:v>
                </c:pt>
                <c:pt idx="89">
                  <c:v>1.37E-2</c:v>
                </c:pt>
                <c:pt idx="90">
                  <c:v>1.5E-3</c:v>
                </c:pt>
                <c:pt idx="91">
                  <c:v>1.4000000000000002E-3</c:v>
                </c:pt>
                <c:pt idx="92">
                  <c:v>5.0000000000000001E-4</c:v>
                </c:pt>
                <c:pt idx="93">
                  <c:v>8.9999999999999998E-4</c:v>
                </c:pt>
                <c:pt idx="94">
                  <c:v>5.9999999999999995E-4</c:v>
                </c:pt>
                <c:pt idx="95">
                  <c:v>2.9999999999999997E-4</c:v>
                </c:pt>
                <c:pt idx="96">
                  <c:v>5.0000000000000001E-4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CA-4122-9757-05A315220F2A}"/>
            </c:ext>
          </c:extLst>
        </c:ser>
        <c:ser>
          <c:idx val="3"/>
          <c:order val="2"/>
          <c:tx>
            <c:strRef>
              <c:f>'Inflation Detail'!$G$5</c:f>
              <c:strCache>
                <c:ptCount val="1"/>
                <c:pt idx="0">
                  <c:v>MDS Long Interest Rate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'Inflation Detail'!$A$151:$A$247</c:f>
              <c:numCache>
                <c:formatCode>General</c:formatCode>
                <c:ptCount val="97"/>
                <c:pt idx="0">
                  <c:v>1919</c:v>
                </c:pt>
                <c:pt idx="1">
                  <c:v>1920</c:v>
                </c:pt>
                <c:pt idx="2">
                  <c:v>1921</c:v>
                </c:pt>
                <c:pt idx="3">
                  <c:v>1922</c:v>
                </c:pt>
                <c:pt idx="4">
                  <c:v>1923</c:v>
                </c:pt>
                <c:pt idx="5">
                  <c:v>1924</c:v>
                </c:pt>
                <c:pt idx="6">
                  <c:v>1925</c:v>
                </c:pt>
                <c:pt idx="7">
                  <c:v>1926</c:v>
                </c:pt>
                <c:pt idx="8">
                  <c:v>1927</c:v>
                </c:pt>
                <c:pt idx="9">
                  <c:v>1928</c:v>
                </c:pt>
                <c:pt idx="10">
                  <c:v>1929</c:v>
                </c:pt>
                <c:pt idx="11">
                  <c:v>1930</c:v>
                </c:pt>
                <c:pt idx="12">
                  <c:v>1931</c:v>
                </c:pt>
                <c:pt idx="13">
                  <c:v>1932</c:v>
                </c:pt>
                <c:pt idx="14">
                  <c:v>1933</c:v>
                </c:pt>
                <c:pt idx="15">
                  <c:v>1934</c:v>
                </c:pt>
                <c:pt idx="16">
                  <c:v>1935</c:v>
                </c:pt>
                <c:pt idx="17">
                  <c:v>1936</c:v>
                </c:pt>
                <c:pt idx="18">
                  <c:v>1937</c:v>
                </c:pt>
                <c:pt idx="19">
                  <c:v>1938</c:v>
                </c:pt>
                <c:pt idx="20">
                  <c:v>1939</c:v>
                </c:pt>
                <c:pt idx="21">
                  <c:v>1940</c:v>
                </c:pt>
                <c:pt idx="22">
                  <c:v>1941</c:v>
                </c:pt>
                <c:pt idx="23">
                  <c:v>1942</c:v>
                </c:pt>
                <c:pt idx="24">
                  <c:v>1943</c:v>
                </c:pt>
                <c:pt idx="25">
                  <c:v>1944</c:v>
                </c:pt>
                <c:pt idx="26">
                  <c:v>1945</c:v>
                </c:pt>
                <c:pt idx="27">
                  <c:v>1946</c:v>
                </c:pt>
                <c:pt idx="28">
                  <c:v>1947</c:v>
                </c:pt>
                <c:pt idx="29">
                  <c:v>1948</c:v>
                </c:pt>
                <c:pt idx="30">
                  <c:v>1949</c:v>
                </c:pt>
                <c:pt idx="31">
                  <c:v>1950</c:v>
                </c:pt>
                <c:pt idx="32">
                  <c:v>1951</c:v>
                </c:pt>
                <c:pt idx="33">
                  <c:v>1952</c:v>
                </c:pt>
                <c:pt idx="34">
                  <c:v>1953</c:v>
                </c:pt>
                <c:pt idx="35">
                  <c:v>1954</c:v>
                </c:pt>
                <c:pt idx="36">
                  <c:v>1955</c:v>
                </c:pt>
                <c:pt idx="37">
                  <c:v>1956</c:v>
                </c:pt>
                <c:pt idx="38">
                  <c:v>1957</c:v>
                </c:pt>
                <c:pt idx="39">
                  <c:v>1958</c:v>
                </c:pt>
                <c:pt idx="40">
                  <c:v>1959</c:v>
                </c:pt>
                <c:pt idx="41">
                  <c:v>1960</c:v>
                </c:pt>
                <c:pt idx="42">
                  <c:v>1961</c:v>
                </c:pt>
                <c:pt idx="43">
                  <c:v>1962</c:v>
                </c:pt>
                <c:pt idx="44">
                  <c:v>1963</c:v>
                </c:pt>
                <c:pt idx="45">
                  <c:v>1964</c:v>
                </c:pt>
                <c:pt idx="46">
                  <c:v>1965</c:v>
                </c:pt>
                <c:pt idx="47">
                  <c:v>1966</c:v>
                </c:pt>
                <c:pt idx="48">
                  <c:v>1967</c:v>
                </c:pt>
                <c:pt idx="49">
                  <c:v>1968</c:v>
                </c:pt>
                <c:pt idx="50">
                  <c:v>1969</c:v>
                </c:pt>
                <c:pt idx="51">
                  <c:v>1970</c:v>
                </c:pt>
                <c:pt idx="52">
                  <c:v>1971</c:v>
                </c:pt>
                <c:pt idx="53">
                  <c:v>1972</c:v>
                </c:pt>
                <c:pt idx="54">
                  <c:v>1973</c:v>
                </c:pt>
                <c:pt idx="55">
                  <c:v>1974</c:v>
                </c:pt>
                <c:pt idx="56">
                  <c:v>1975</c:v>
                </c:pt>
                <c:pt idx="57">
                  <c:v>1976</c:v>
                </c:pt>
                <c:pt idx="58">
                  <c:v>1977</c:v>
                </c:pt>
                <c:pt idx="59">
                  <c:v>1978</c:v>
                </c:pt>
                <c:pt idx="60">
                  <c:v>1979</c:v>
                </c:pt>
                <c:pt idx="61">
                  <c:v>1980</c:v>
                </c:pt>
                <c:pt idx="62">
                  <c:v>1981</c:v>
                </c:pt>
                <c:pt idx="63">
                  <c:v>1982</c:v>
                </c:pt>
                <c:pt idx="64">
                  <c:v>1983</c:v>
                </c:pt>
                <c:pt idx="65">
                  <c:v>1984</c:v>
                </c:pt>
                <c:pt idx="66">
                  <c:v>1985</c:v>
                </c:pt>
                <c:pt idx="67">
                  <c:v>1986</c:v>
                </c:pt>
                <c:pt idx="68">
                  <c:v>1987</c:v>
                </c:pt>
                <c:pt idx="69">
                  <c:v>1988</c:v>
                </c:pt>
                <c:pt idx="70">
                  <c:v>1989</c:v>
                </c:pt>
                <c:pt idx="71">
                  <c:v>1990</c:v>
                </c:pt>
                <c:pt idx="72">
                  <c:v>1991</c:v>
                </c:pt>
                <c:pt idx="73">
                  <c:v>1992</c:v>
                </c:pt>
                <c:pt idx="74">
                  <c:v>1993</c:v>
                </c:pt>
                <c:pt idx="75">
                  <c:v>1994</c:v>
                </c:pt>
                <c:pt idx="76">
                  <c:v>1995</c:v>
                </c:pt>
                <c:pt idx="77">
                  <c:v>1996</c:v>
                </c:pt>
                <c:pt idx="78">
                  <c:v>1997</c:v>
                </c:pt>
                <c:pt idx="79">
                  <c:v>1998</c:v>
                </c:pt>
                <c:pt idx="80">
                  <c:v>1999</c:v>
                </c:pt>
                <c:pt idx="81">
                  <c:v>2000</c:v>
                </c:pt>
                <c:pt idx="82">
                  <c:v>2001</c:v>
                </c:pt>
                <c:pt idx="83">
                  <c:v>2002</c:v>
                </c:pt>
                <c:pt idx="84">
                  <c:v>2003</c:v>
                </c:pt>
                <c:pt idx="85">
                  <c:v>2004</c:v>
                </c:pt>
                <c:pt idx="86">
                  <c:v>2005</c:v>
                </c:pt>
                <c:pt idx="87">
                  <c:v>2006</c:v>
                </c:pt>
                <c:pt idx="88">
                  <c:v>2007</c:v>
                </c:pt>
                <c:pt idx="89">
                  <c:v>2008</c:v>
                </c:pt>
                <c:pt idx="90">
                  <c:v>2009</c:v>
                </c:pt>
                <c:pt idx="91">
                  <c:v>2010</c:v>
                </c:pt>
                <c:pt idx="92">
                  <c:v>2011</c:v>
                </c:pt>
                <c:pt idx="93">
                  <c:v>2012</c:v>
                </c:pt>
                <c:pt idx="94">
                  <c:v>2013</c:v>
                </c:pt>
                <c:pt idx="95">
                  <c:v>2014</c:v>
                </c:pt>
                <c:pt idx="96">
                  <c:v>2015</c:v>
                </c:pt>
              </c:numCache>
            </c:numRef>
          </c:cat>
          <c:val>
            <c:numRef>
              <c:f>'Inflation Detail'!$G$151:$G$247</c:f>
              <c:numCache>
                <c:formatCode>0.00%</c:formatCode>
                <c:ptCount val="97"/>
                <c:pt idx="0">
                  <c:v>5.1800000000000006E-2</c:v>
                </c:pt>
                <c:pt idx="1">
                  <c:v>5.8100000000000006E-2</c:v>
                </c:pt>
                <c:pt idx="2">
                  <c:v>5.6600000000000004E-2</c:v>
                </c:pt>
                <c:pt idx="3">
                  <c:v>4.7899999999999998E-2</c:v>
                </c:pt>
                <c:pt idx="4">
                  <c:v>4.8100000000000004E-2</c:v>
                </c:pt>
                <c:pt idx="5">
                  <c:v>4.6900000000000004E-2</c:v>
                </c:pt>
                <c:pt idx="6">
                  <c:v>4.5700000000000005E-2</c:v>
                </c:pt>
                <c:pt idx="7">
                  <c:v>4.420000000000001E-2</c:v>
                </c:pt>
                <c:pt idx="8">
                  <c:v>4.2600000000000006E-2</c:v>
                </c:pt>
                <c:pt idx="9">
                  <c:v>4.24E-2</c:v>
                </c:pt>
                <c:pt idx="10">
                  <c:v>4.420000000000001E-2</c:v>
                </c:pt>
                <c:pt idx="11">
                  <c:v>4.24E-2</c:v>
                </c:pt>
                <c:pt idx="12">
                  <c:v>4.2700000000000002E-2</c:v>
                </c:pt>
                <c:pt idx="13">
                  <c:v>4.7E-2</c:v>
                </c:pt>
                <c:pt idx="14">
                  <c:v>4.1800000000000004E-2</c:v>
                </c:pt>
                <c:pt idx="15">
                  <c:v>3.6900000000000002E-2</c:v>
                </c:pt>
                <c:pt idx="16">
                  <c:v>3.2899999999999999E-2</c:v>
                </c:pt>
                <c:pt idx="17">
                  <c:v>2.9300000000000003E-2</c:v>
                </c:pt>
                <c:pt idx="18">
                  <c:v>2.9499999999999998E-2</c:v>
                </c:pt>
                <c:pt idx="19">
                  <c:v>2.8799999999999999E-2</c:v>
                </c:pt>
                <c:pt idx="20">
                  <c:v>2.6999999999999996E-2</c:v>
                </c:pt>
                <c:pt idx="21">
                  <c:v>2.53E-2</c:v>
                </c:pt>
                <c:pt idx="22">
                  <c:v>2.46E-2</c:v>
                </c:pt>
                <c:pt idx="23">
                  <c:v>2.46E-2</c:v>
                </c:pt>
                <c:pt idx="24">
                  <c:v>2.4700000000000003E-2</c:v>
                </c:pt>
                <c:pt idx="25">
                  <c:v>2.4799999999999999E-2</c:v>
                </c:pt>
                <c:pt idx="26">
                  <c:v>2.3700000000000002E-2</c:v>
                </c:pt>
                <c:pt idx="27">
                  <c:v>2.1899999999999999E-2</c:v>
                </c:pt>
                <c:pt idx="28">
                  <c:v>2.2499999999999999E-2</c:v>
                </c:pt>
                <c:pt idx="29">
                  <c:v>2.4399999999999998E-2</c:v>
                </c:pt>
                <c:pt idx="30">
                  <c:v>2.3099999999999999E-2</c:v>
                </c:pt>
                <c:pt idx="31">
                  <c:v>2.3199999999999998E-2</c:v>
                </c:pt>
                <c:pt idx="32">
                  <c:v>2.5699999999999997E-2</c:v>
                </c:pt>
                <c:pt idx="33">
                  <c:v>2.6800000000000001E-2</c:v>
                </c:pt>
                <c:pt idx="34">
                  <c:v>3.0600000000000002E-2</c:v>
                </c:pt>
                <c:pt idx="35">
                  <c:v>2.64E-2</c:v>
                </c:pt>
                <c:pt idx="36">
                  <c:v>2.8999999999999998E-2</c:v>
                </c:pt>
                <c:pt idx="37">
                  <c:v>3.1400000000000004E-2</c:v>
                </c:pt>
                <c:pt idx="38">
                  <c:v>3.5400000000000001E-2</c:v>
                </c:pt>
                <c:pt idx="39">
                  <c:v>3.4799999999999998E-2</c:v>
                </c:pt>
                <c:pt idx="40">
                  <c:v>4.1299999999999996E-2</c:v>
                </c:pt>
                <c:pt idx="41">
                  <c:v>4.0599999999999997E-2</c:v>
                </c:pt>
                <c:pt idx="42">
                  <c:v>3.9199999999999999E-2</c:v>
                </c:pt>
                <c:pt idx="43">
                  <c:v>3.9900000000000005E-2</c:v>
                </c:pt>
                <c:pt idx="44">
                  <c:v>4.0500000000000001E-2</c:v>
                </c:pt>
                <c:pt idx="45">
                  <c:v>4.1900000000000007E-2</c:v>
                </c:pt>
                <c:pt idx="46">
                  <c:v>4.2699999999999995E-2</c:v>
                </c:pt>
                <c:pt idx="47">
                  <c:v>4.7699999999999992E-2</c:v>
                </c:pt>
                <c:pt idx="48">
                  <c:v>5.0099999999999999E-2</c:v>
                </c:pt>
                <c:pt idx="49">
                  <c:v>5.45E-2</c:v>
                </c:pt>
                <c:pt idx="50">
                  <c:v>6.3299999999999995E-2</c:v>
                </c:pt>
                <c:pt idx="51">
                  <c:v>6.8600000000000008E-2</c:v>
                </c:pt>
                <c:pt idx="52">
                  <c:v>6.1200000000000004E-2</c:v>
                </c:pt>
                <c:pt idx="53">
                  <c:v>6.0100000000000001E-2</c:v>
                </c:pt>
                <c:pt idx="54">
                  <c:v>7.1199999999999999E-2</c:v>
                </c:pt>
                <c:pt idx="55">
                  <c:v>8.0500000000000002E-2</c:v>
                </c:pt>
                <c:pt idx="56">
                  <c:v>8.1900000000000001E-2</c:v>
                </c:pt>
                <c:pt idx="57">
                  <c:v>7.8600000000000003E-2</c:v>
                </c:pt>
                <c:pt idx="58">
                  <c:v>7.6999999999999999E-2</c:v>
                </c:pt>
                <c:pt idx="59">
                  <c:v>8.48E-2</c:v>
                </c:pt>
                <c:pt idx="60">
                  <c:v>9.3100000000000002E-2</c:v>
                </c:pt>
                <c:pt idx="61">
                  <c:v>0.1134</c:v>
                </c:pt>
                <c:pt idx="62">
                  <c:v>0.1358</c:v>
                </c:pt>
                <c:pt idx="63">
                  <c:v>0.12839999999999999</c:v>
                </c:pt>
                <c:pt idx="64">
                  <c:v>0.11259999999999999</c:v>
                </c:pt>
                <c:pt idx="65">
                  <c:v>0.12429999999999999</c:v>
                </c:pt>
                <c:pt idx="66">
                  <c:v>0.10880000000000001</c:v>
                </c:pt>
                <c:pt idx="67">
                  <c:v>7.8200000000000006E-2</c:v>
                </c:pt>
                <c:pt idx="68">
                  <c:v>8.5800000000000001E-2</c:v>
                </c:pt>
                <c:pt idx="69">
                  <c:v>8.9600000000000013E-2</c:v>
                </c:pt>
                <c:pt idx="70">
                  <c:v>8.4499999999999992E-2</c:v>
                </c:pt>
                <c:pt idx="71">
                  <c:v>8.6099999999999996E-2</c:v>
                </c:pt>
                <c:pt idx="72">
                  <c:v>8.14E-2</c:v>
                </c:pt>
                <c:pt idx="73">
                  <c:v>7.6700000000000004E-2</c:v>
                </c:pt>
                <c:pt idx="74">
                  <c:v>6.6199999999999995E-2</c:v>
                </c:pt>
                <c:pt idx="75">
                  <c:v>7.4299999999999991E-2</c:v>
                </c:pt>
                <c:pt idx="76">
                  <c:v>6.9199999999999998E-2</c:v>
                </c:pt>
                <c:pt idx="77">
                  <c:v>6.7599999999999993E-2</c:v>
                </c:pt>
                <c:pt idx="78">
                  <c:v>6.6500000000000004E-2</c:v>
                </c:pt>
                <c:pt idx="79">
                  <c:v>5.6500000000000002E-2</c:v>
                </c:pt>
                <c:pt idx="80">
                  <c:v>6.0299999999999999E-2</c:v>
                </c:pt>
                <c:pt idx="81">
                  <c:v>6.0899999999999996E-2</c:v>
                </c:pt>
                <c:pt idx="82">
                  <c:v>5.5599999999999997E-2</c:v>
                </c:pt>
                <c:pt idx="83">
                  <c:v>5.4100000000000002E-2</c:v>
                </c:pt>
                <c:pt idx="84">
                  <c:v>4.9599999999999998E-2</c:v>
                </c:pt>
                <c:pt idx="85">
                  <c:v>5.0499999999999996E-2</c:v>
                </c:pt>
                <c:pt idx="86">
                  <c:v>4.6500000000000007E-2</c:v>
                </c:pt>
                <c:pt idx="87">
                  <c:v>4.9400000000000006E-2</c:v>
                </c:pt>
                <c:pt idx="88">
                  <c:v>4.87E-2</c:v>
                </c:pt>
                <c:pt idx="89">
                  <c:v>4.3200000000000002E-2</c:v>
                </c:pt>
                <c:pt idx="90">
                  <c:v>4.0899999999999999E-2</c:v>
                </c:pt>
                <c:pt idx="91">
                  <c:v>4.1399999999999999E-2</c:v>
                </c:pt>
                <c:pt idx="92">
                  <c:v>3.7699999999999997E-2</c:v>
                </c:pt>
                <c:pt idx="93">
                  <c:v>2.7300000000000001E-2</c:v>
                </c:pt>
                <c:pt idx="94">
                  <c:v>3.2799999999999996E-2</c:v>
                </c:pt>
                <c:pt idx="95">
                  <c:v>3.2099999999999997E-2</c:v>
                </c:pt>
                <c:pt idx="96">
                  <c:v>2.69E-2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CA-4122-9757-05A315220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4083432"/>
        <c:axId val="294085000"/>
      </c:lineChart>
      <c:catAx>
        <c:axId val="294083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085000"/>
        <c:crosses val="autoZero"/>
        <c:auto val="1"/>
        <c:lblAlgn val="ctr"/>
        <c:lblOffset val="100"/>
        <c:noMultiLvlLbl val="0"/>
      </c:catAx>
      <c:valAx>
        <c:axId val="294085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083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0</xdr:rowOff>
    </xdr:from>
    <xdr:to>
      <xdr:col>12</xdr:col>
      <xdr:colOff>495300</xdr:colOff>
      <xdr:row>16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17</xdr:row>
      <xdr:rowOff>0</xdr:rowOff>
    </xdr:from>
    <xdr:to>
      <xdr:col>12</xdr:col>
      <xdr:colOff>495300</xdr:colOff>
      <xdr:row>31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"/>
  <sheetViews>
    <sheetView workbookViewId="0">
      <selection activeCell="A13" sqref="A13"/>
    </sheetView>
  </sheetViews>
  <sheetFormatPr defaultRowHeight="14.4" x14ac:dyDescent="0.3"/>
  <cols>
    <col min="1" max="1" width="20" customWidth="1"/>
    <col min="2" max="3" width="12.6640625" customWidth="1"/>
    <col min="4" max="4" width="13.44140625" customWidth="1"/>
  </cols>
  <sheetData>
    <row r="1" spans="1:4" x14ac:dyDescent="0.3">
      <c r="A1" s="3" t="s">
        <v>22</v>
      </c>
    </row>
    <row r="2" spans="1:4" x14ac:dyDescent="0.3">
      <c r="A2" s="3" t="s">
        <v>16</v>
      </c>
    </row>
    <row r="3" spans="1:4" x14ac:dyDescent="0.3">
      <c r="A3" s="31" t="s">
        <v>17</v>
      </c>
    </row>
    <row r="6" spans="1:4" x14ac:dyDescent="0.3">
      <c r="A6" s="32" t="s">
        <v>21</v>
      </c>
      <c r="B6" s="32"/>
      <c r="C6" s="32"/>
      <c r="D6" s="32"/>
    </row>
    <row r="7" spans="1:4" ht="28.8" x14ac:dyDescent="0.3">
      <c r="A7" s="4" t="s">
        <v>8</v>
      </c>
      <c r="B7" s="4">
        <v>1929</v>
      </c>
      <c r="C7" s="4">
        <v>2002</v>
      </c>
      <c r="D7" s="5" t="s">
        <v>7</v>
      </c>
    </row>
    <row r="8" spans="1:4" x14ac:dyDescent="0.3">
      <c r="A8" s="6" t="s">
        <v>4</v>
      </c>
      <c r="B8" s="6">
        <f>VLOOKUP(B$7,'Inflation Detail'!$A$6:$I$247,2,FALSE)</f>
        <v>17.13</v>
      </c>
      <c r="C8" s="6">
        <f>VLOOKUP(C$7,'Inflation Detail'!$A$6:$I$247,2,FALSE)</f>
        <v>179.9</v>
      </c>
      <c r="D8" s="7">
        <f>(C8/B8)^(1/(C$7-B$7))-1</f>
        <v>3.2737749621932322E-2</v>
      </c>
    </row>
    <row r="9" spans="1:4" x14ac:dyDescent="0.3">
      <c r="A9" s="8" t="s">
        <v>18</v>
      </c>
      <c r="B9" s="8">
        <f>VLOOKUP(B$7,'Inflation Detail'!$A$6:$I$247,4,FALSE)</f>
        <v>12.62</v>
      </c>
      <c r="C9" s="8">
        <f>VLOOKUP(C$7,'Inflation Detail'!$A$6:$I$247,4,FALSE)</f>
        <v>110.66</v>
      </c>
      <c r="D9" s="9">
        <f>(C9/B9)^(1/(C$7-B$7))-1</f>
        <v>3.0188902624774361E-2</v>
      </c>
    </row>
    <row r="12" spans="1:4" ht="30.75" customHeight="1" x14ac:dyDescent="0.3">
      <c r="A12" s="34" t="s">
        <v>23</v>
      </c>
      <c r="B12" s="35"/>
      <c r="C12" s="36"/>
    </row>
    <row r="13" spans="1:4" ht="29.25" customHeight="1" x14ac:dyDescent="0.3">
      <c r="A13" s="11"/>
      <c r="B13" s="33" t="s">
        <v>20</v>
      </c>
      <c r="C13" s="33"/>
    </row>
    <row r="14" spans="1:4" x14ac:dyDescent="0.3">
      <c r="A14" s="8" t="s">
        <v>9</v>
      </c>
      <c r="B14" s="10" t="s">
        <v>1</v>
      </c>
      <c r="C14" s="10" t="s">
        <v>2</v>
      </c>
    </row>
    <row r="15" spans="1:4" x14ac:dyDescent="0.3">
      <c r="A15" s="6" t="s">
        <v>10</v>
      </c>
      <c r="B15" s="12">
        <f>AVERAGE('Inflation Detail'!H$151:H$247)</f>
        <v>5.6976811285981161E-3</v>
      </c>
      <c r="C15" s="12">
        <f>AVERAGE('Inflation Detail'!I$151:I$247)</f>
        <v>2.2918299685299157E-2</v>
      </c>
    </row>
    <row r="16" spans="1:4" x14ac:dyDescent="0.3">
      <c r="A16" s="13" t="s">
        <v>19</v>
      </c>
      <c r="B16" s="14">
        <f>STDEV('Inflation Detail'!H$151:H$247)</f>
        <v>4.3014003704378925E-2</v>
      </c>
      <c r="C16" s="14">
        <f>STDEV('Inflation Detail'!I$151:I$247)</f>
        <v>4.3884731970765929E-2</v>
      </c>
    </row>
    <row r="17" spans="1:16" x14ac:dyDescent="0.3">
      <c r="A17" s="13" t="s">
        <v>5</v>
      </c>
      <c r="B17" s="14">
        <f>PERCENTILE('Inflation Detail'!H$151:H$247,$P17)</f>
        <v>-8.2130998498279335E-3</v>
      </c>
      <c r="C17" s="14">
        <f>PERCENTILE('Inflation Detail'!I$151:I$247,$P17)</f>
        <v>1.2576303662432778E-2</v>
      </c>
      <c r="P17" s="15">
        <v>0.3</v>
      </c>
    </row>
    <row r="18" spans="1:16" x14ac:dyDescent="0.3">
      <c r="A18" s="8" t="s">
        <v>6</v>
      </c>
      <c r="B18" s="9">
        <f t="array" ref="B18">AVERAGEIF('Inflation Detail'!H$151:H$247,"&lt;="&amp;'Inflation Analysis Summary'!B17,'Inflation Detail'!H$151:H$247)</f>
        <v>-3.9918076823563707E-2</v>
      </c>
      <c r="C18" s="9">
        <f t="array" ref="C18">AVERAGEIF('Inflation Detail'!I$151:I$247,"&lt;="&amp;'Inflation Analysis Summary'!C17,'Inflation Detail'!I$151:I$247)</f>
        <v>-2.1394461778544899E-2</v>
      </c>
    </row>
  </sheetData>
  <mergeCells count="3">
    <mergeCell ref="A6:D6"/>
    <mergeCell ref="B13:C13"/>
    <mergeCell ref="A12:C12"/>
  </mergeCells>
  <pageMargins left="0.7" right="0.7" top="0.75" bottom="0.75" header="0.3" footer="0.3"/>
  <pageSetup scale="86" orientation="landscape" horizontalDpi="4294967292" verticalDpi="0" r:id="rId1"/>
  <headerFooter>
    <oddFooter>&amp;LAppendix N, pg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7"/>
  <sheetViews>
    <sheetView tabSelected="1" zoomScaleNormal="100" workbookViewId="0">
      <pane xSplit="1" ySplit="5" topLeftCell="B204" activePane="bottomRight" state="frozen"/>
      <selection pane="topRight"/>
      <selection pane="bottomLeft"/>
      <selection pane="bottomRight" activeCell="D150" sqref="D150"/>
    </sheetView>
  </sheetViews>
  <sheetFormatPr defaultRowHeight="14.4" x14ac:dyDescent="0.3"/>
  <cols>
    <col min="2" max="9" width="11.44140625" customWidth="1"/>
    <col min="11" max="11" width="12" bestFit="1" customWidth="1"/>
  </cols>
  <sheetData>
    <row r="1" spans="1:9" x14ac:dyDescent="0.3">
      <c r="A1" s="3" t="s">
        <v>22</v>
      </c>
    </row>
    <row r="2" spans="1:9" x14ac:dyDescent="0.3">
      <c r="A2" s="3" t="s">
        <v>15</v>
      </c>
    </row>
    <row r="3" spans="1:9" x14ac:dyDescent="0.3">
      <c r="A3" s="31" t="s">
        <v>17</v>
      </c>
    </row>
    <row r="5" spans="1:9" ht="57.6" x14ac:dyDescent="0.3">
      <c r="A5" s="10" t="s">
        <v>0</v>
      </c>
      <c r="B5" s="27" t="s">
        <v>3</v>
      </c>
      <c r="C5" s="16" t="s">
        <v>13</v>
      </c>
      <c r="D5" s="16" t="s">
        <v>26</v>
      </c>
      <c r="E5" s="16" t="s">
        <v>14</v>
      </c>
      <c r="F5" s="16" t="s">
        <v>11</v>
      </c>
      <c r="G5" s="16" t="s">
        <v>12</v>
      </c>
      <c r="H5" s="16" t="s">
        <v>24</v>
      </c>
      <c r="I5" s="16" t="s">
        <v>25</v>
      </c>
    </row>
    <row r="6" spans="1:9" hidden="1" x14ac:dyDescent="0.3">
      <c r="A6" s="13">
        <v>1774</v>
      </c>
      <c r="B6">
        <v>7.82</v>
      </c>
      <c r="C6" s="2"/>
      <c r="E6" s="1"/>
    </row>
    <row r="7" spans="1:9" hidden="1" x14ac:dyDescent="0.3">
      <c r="A7" s="13">
        <v>1775</v>
      </c>
      <c r="B7">
        <v>7.41</v>
      </c>
      <c r="C7" s="2">
        <f>B7/B6-1</f>
        <v>-5.2429667519181655E-2</v>
      </c>
      <c r="E7" s="1"/>
    </row>
    <row r="8" spans="1:9" hidden="1" x14ac:dyDescent="0.3">
      <c r="A8" s="13">
        <v>1776</v>
      </c>
      <c r="B8">
        <v>8.4600000000000009</v>
      </c>
      <c r="C8" s="2">
        <f t="shared" ref="C8:C71" si="0">B8/B7-1</f>
        <v>0.14170040485829971</v>
      </c>
      <c r="E8" s="1"/>
    </row>
    <row r="9" spans="1:9" hidden="1" x14ac:dyDescent="0.3">
      <c r="A9" s="13">
        <v>1777</v>
      </c>
      <c r="B9">
        <v>10.31</v>
      </c>
      <c r="C9" s="2">
        <f t="shared" si="0"/>
        <v>0.21867612293144201</v>
      </c>
      <c r="E9" s="1"/>
    </row>
    <row r="10" spans="1:9" hidden="1" x14ac:dyDescent="0.3">
      <c r="A10" s="13">
        <v>1778</v>
      </c>
      <c r="B10">
        <v>13.38</v>
      </c>
      <c r="C10" s="2">
        <f t="shared" si="0"/>
        <v>0.29776915615906896</v>
      </c>
      <c r="E10" s="1"/>
    </row>
    <row r="11" spans="1:9" hidden="1" x14ac:dyDescent="0.3">
      <c r="A11" s="13">
        <v>1779</v>
      </c>
      <c r="B11">
        <v>11.84</v>
      </c>
      <c r="C11" s="2">
        <f t="shared" si="0"/>
        <v>-0.1150971599402093</v>
      </c>
      <c r="E11" s="1"/>
    </row>
    <row r="12" spans="1:9" hidden="1" x14ac:dyDescent="0.3">
      <c r="A12" s="13">
        <v>1780</v>
      </c>
      <c r="B12">
        <v>13.29</v>
      </c>
      <c r="C12" s="2">
        <f t="shared" si="0"/>
        <v>0.12246621621621623</v>
      </c>
      <c r="E12" s="1"/>
    </row>
    <row r="13" spans="1:9" hidden="1" x14ac:dyDescent="0.3">
      <c r="A13" s="13">
        <v>1781</v>
      </c>
      <c r="B13">
        <v>10.72</v>
      </c>
      <c r="C13" s="2">
        <f t="shared" si="0"/>
        <v>-0.19337848006019553</v>
      </c>
      <c r="E13" s="1"/>
    </row>
    <row r="14" spans="1:9" hidden="1" x14ac:dyDescent="0.3">
      <c r="A14" s="13">
        <v>1782</v>
      </c>
      <c r="B14">
        <v>11.76</v>
      </c>
      <c r="C14" s="2">
        <f t="shared" si="0"/>
        <v>9.7014925373134275E-2</v>
      </c>
      <c r="E14" s="1"/>
    </row>
    <row r="15" spans="1:9" hidden="1" x14ac:dyDescent="0.3">
      <c r="A15" s="13">
        <v>1783</v>
      </c>
      <c r="B15">
        <v>10.31</v>
      </c>
      <c r="C15" s="2">
        <f t="shared" si="0"/>
        <v>-0.1232993197278911</v>
      </c>
      <c r="E15" s="1"/>
    </row>
    <row r="16" spans="1:9" hidden="1" x14ac:dyDescent="0.3">
      <c r="A16" s="13">
        <v>1784</v>
      </c>
      <c r="B16">
        <v>9.91</v>
      </c>
      <c r="C16" s="2">
        <f t="shared" si="0"/>
        <v>-3.8797284190106751E-2</v>
      </c>
      <c r="E16" s="1"/>
    </row>
    <row r="17" spans="1:5" hidden="1" x14ac:dyDescent="0.3">
      <c r="A17" s="13">
        <v>1785</v>
      </c>
      <c r="B17">
        <v>9.43</v>
      </c>
      <c r="C17" s="2">
        <f t="shared" si="0"/>
        <v>-4.8435923309788187E-2</v>
      </c>
      <c r="E17" s="1"/>
    </row>
    <row r="18" spans="1:5" hidden="1" x14ac:dyDescent="0.3">
      <c r="A18" s="13">
        <v>1786</v>
      </c>
      <c r="B18">
        <v>9.19</v>
      </c>
      <c r="C18" s="2">
        <f t="shared" si="0"/>
        <v>-2.545068928950156E-2</v>
      </c>
      <c r="E18" s="1"/>
    </row>
    <row r="19" spans="1:5" hidden="1" x14ac:dyDescent="0.3">
      <c r="A19" s="13">
        <v>1787</v>
      </c>
      <c r="B19">
        <v>9.02</v>
      </c>
      <c r="C19" s="2">
        <f t="shared" si="0"/>
        <v>-1.8498367791077275E-2</v>
      </c>
      <c r="E19" s="1"/>
    </row>
    <row r="20" spans="1:5" hidden="1" x14ac:dyDescent="0.3">
      <c r="A20" s="13">
        <v>1788</v>
      </c>
      <c r="B20">
        <v>8.6199999999999992</v>
      </c>
      <c r="C20" s="2">
        <f t="shared" si="0"/>
        <v>-4.434589800443467E-2</v>
      </c>
      <c r="E20" s="1"/>
    </row>
    <row r="21" spans="1:5" hidden="1" x14ac:dyDescent="0.3">
      <c r="A21" s="13">
        <v>1789</v>
      </c>
      <c r="B21">
        <v>8.5399999999999991</v>
      </c>
      <c r="C21" s="2">
        <f t="shared" si="0"/>
        <v>-9.2807424593968069E-3</v>
      </c>
      <c r="E21" s="1"/>
    </row>
    <row r="22" spans="1:5" hidden="1" x14ac:dyDescent="0.3">
      <c r="A22" s="13">
        <v>1790</v>
      </c>
      <c r="B22">
        <v>8.86</v>
      </c>
      <c r="C22" s="2">
        <f t="shared" si="0"/>
        <v>3.7470725995316201E-2</v>
      </c>
      <c r="E22" s="1"/>
    </row>
    <row r="23" spans="1:5" hidden="1" x14ac:dyDescent="0.3">
      <c r="A23" s="13">
        <v>1791</v>
      </c>
      <c r="B23">
        <v>9.1</v>
      </c>
      <c r="C23" s="2">
        <f t="shared" si="0"/>
        <v>2.7088036117381531E-2</v>
      </c>
      <c r="E23" s="1"/>
    </row>
    <row r="24" spans="1:5" hidden="1" x14ac:dyDescent="0.3">
      <c r="A24" s="13">
        <v>1792</v>
      </c>
      <c r="B24">
        <v>9.27</v>
      </c>
      <c r="C24" s="2">
        <f t="shared" si="0"/>
        <v>1.8681318681318615E-2</v>
      </c>
      <c r="E24" s="1"/>
    </row>
    <row r="25" spans="1:5" hidden="1" x14ac:dyDescent="0.3">
      <c r="A25" s="13">
        <v>1793</v>
      </c>
      <c r="B25">
        <v>9.59</v>
      </c>
      <c r="C25" s="2">
        <f t="shared" si="0"/>
        <v>3.4519956850054045E-2</v>
      </c>
      <c r="E25" s="1"/>
    </row>
    <row r="26" spans="1:5" hidden="1" x14ac:dyDescent="0.3">
      <c r="A26" s="13">
        <v>1794</v>
      </c>
      <c r="B26">
        <v>10.64</v>
      </c>
      <c r="C26" s="2">
        <f t="shared" si="0"/>
        <v>0.10948905109489049</v>
      </c>
      <c r="E26" s="1"/>
    </row>
    <row r="27" spans="1:5" hidden="1" x14ac:dyDescent="0.3">
      <c r="A27" s="13">
        <v>1795</v>
      </c>
      <c r="B27">
        <v>12.17</v>
      </c>
      <c r="C27" s="2">
        <f t="shared" si="0"/>
        <v>0.14379699248120303</v>
      </c>
      <c r="E27" s="1"/>
    </row>
    <row r="28" spans="1:5" hidden="1" x14ac:dyDescent="0.3">
      <c r="A28" s="13">
        <v>1796</v>
      </c>
      <c r="B28">
        <v>12.81</v>
      </c>
      <c r="C28" s="2">
        <f t="shared" si="0"/>
        <v>5.2588331963845603E-2</v>
      </c>
      <c r="E28" s="1"/>
    </row>
    <row r="29" spans="1:5" hidden="1" x14ac:dyDescent="0.3">
      <c r="A29" s="13">
        <v>1797</v>
      </c>
      <c r="B29">
        <v>12.33</v>
      </c>
      <c r="C29" s="2">
        <f t="shared" si="0"/>
        <v>-3.7470725995316201E-2</v>
      </c>
      <c r="E29" s="1"/>
    </row>
    <row r="30" spans="1:5" hidden="1" x14ac:dyDescent="0.3">
      <c r="A30" s="13">
        <v>1798</v>
      </c>
      <c r="B30">
        <v>11.92</v>
      </c>
      <c r="C30" s="2">
        <f t="shared" si="0"/>
        <v>-3.3252230332522337E-2</v>
      </c>
      <c r="E30" s="1"/>
    </row>
    <row r="31" spans="1:5" hidden="1" x14ac:dyDescent="0.3">
      <c r="A31" s="13">
        <v>1799</v>
      </c>
      <c r="B31">
        <v>11.92</v>
      </c>
      <c r="C31" s="2">
        <f t="shared" si="0"/>
        <v>0</v>
      </c>
      <c r="E31" s="1"/>
    </row>
    <row r="32" spans="1:5" hidden="1" x14ac:dyDescent="0.3">
      <c r="A32" s="13">
        <v>1800</v>
      </c>
      <c r="B32">
        <v>12.17</v>
      </c>
      <c r="C32" s="2">
        <f t="shared" si="0"/>
        <v>2.0973154362416091E-2</v>
      </c>
      <c r="E32" s="1"/>
    </row>
    <row r="33" spans="1:5" hidden="1" x14ac:dyDescent="0.3">
      <c r="A33" s="13">
        <v>1801</v>
      </c>
      <c r="B33">
        <v>12.33</v>
      </c>
      <c r="C33" s="2">
        <f t="shared" si="0"/>
        <v>1.3147082990961456E-2</v>
      </c>
      <c r="E33" s="1"/>
    </row>
    <row r="34" spans="1:5" hidden="1" x14ac:dyDescent="0.3">
      <c r="A34" s="13">
        <v>1802</v>
      </c>
      <c r="B34">
        <v>10.39</v>
      </c>
      <c r="C34" s="2">
        <f t="shared" si="0"/>
        <v>-0.15733982157339821</v>
      </c>
      <c r="E34" s="1"/>
    </row>
    <row r="35" spans="1:5" hidden="1" x14ac:dyDescent="0.3">
      <c r="A35" s="13">
        <v>1803</v>
      </c>
      <c r="B35">
        <v>10.96</v>
      </c>
      <c r="C35" s="2">
        <f t="shared" si="0"/>
        <v>5.486044273339763E-2</v>
      </c>
      <c r="E35" s="1"/>
    </row>
    <row r="36" spans="1:5" hidden="1" x14ac:dyDescent="0.3">
      <c r="A36" s="13">
        <v>1804</v>
      </c>
      <c r="B36">
        <v>11.44</v>
      </c>
      <c r="C36" s="2">
        <f t="shared" si="0"/>
        <v>4.3795620437956151E-2</v>
      </c>
      <c r="E36" s="1"/>
    </row>
    <row r="37" spans="1:5" hidden="1" x14ac:dyDescent="0.3">
      <c r="A37" s="13">
        <v>1805</v>
      </c>
      <c r="B37">
        <v>11.36</v>
      </c>
      <c r="C37" s="2">
        <f t="shared" si="0"/>
        <v>-6.9930069930069783E-3</v>
      </c>
      <c r="E37" s="1"/>
    </row>
    <row r="38" spans="1:5" hidden="1" x14ac:dyDescent="0.3">
      <c r="A38" s="13">
        <v>1806</v>
      </c>
      <c r="B38">
        <v>11.84</v>
      </c>
      <c r="C38" s="2">
        <f t="shared" si="0"/>
        <v>4.2253521126760507E-2</v>
      </c>
      <c r="E38" s="1"/>
    </row>
    <row r="39" spans="1:5" hidden="1" x14ac:dyDescent="0.3">
      <c r="A39" s="13">
        <v>1807</v>
      </c>
      <c r="B39">
        <v>11.2</v>
      </c>
      <c r="C39" s="2">
        <f t="shared" si="0"/>
        <v>-5.4054054054054057E-2</v>
      </c>
      <c r="E39" s="1"/>
    </row>
    <row r="40" spans="1:5" hidden="1" x14ac:dyDescent="0.3">
      <c r="A40" s="13">
        <v>1808</v>
      </c>
      <c r="B40">
        <v>12.17</v>
      </c>
      <c r="C40" s="2">
        <f t="shared" si="0"/>
        <v>8.6607142857142883E-2</v>
      </c>
      <c r="E40" s="1"/>
    </row>
    <row r="41" spans="1:5" hidden="1" x14ac:dyDescent="0.3">
      <c r="A41" s="13">
        <v>1809</v>
      </c>
      <c r="B41">
        <v>11.92</v>
      </c>
      <c r="C41" s="2">
        <f t="shared" si="0"/>
        <v>-2.0542317173377178E-2</v>
      </c>
      <c r="E41" s="1"/>
    </row>
    <row r="42" spans="1:5" hidden="1" x14ac:dyDescent="0.3">
      <c r="A42" s="13">
        <v>1810</v>
      </c>
      <c r="B42">
        <v>11.92</v>
      </c>
      <c r="C42" s="2">
        <f t="shared" si="0"/>
        <v>0</v>
      </c>
      <c r="E42" s="1"/>
    </row>
    <row r="43" spans="1:5" hidden="1" x14ac:dyDescent="0.3">
      <c r="A43" s="13">
        <v>1811</v>
      </c>
      <c r="B43">
        <v>12.73</v>
      </c>
      <c r="C43" s="2">
        <f t="shared" si="0"/>
        <v>6.7953020134228215E-2</v>
      </c>
      <c r="E43" s="1"/>
    </row>
    <row r="44" spans="1:5" hidden="1" x14ac:dyDescent="0.3">
      <c r="A44" s="13">
        <v>1812</v>
      </c>
      <c r="B44">
        <v>12.89</v>
      </c>
      <c r="C44" s="2">
        <f t="shared" si="0"/>
        <v>1.256873527101332E-2</v>
      </c>
      <c r="E44" s="1"/>
    </row>
    <row r="45" spans="1:5" hidden="1" x14ac:dyDescent="0.3">
      <c r="A45" s="13">
        <v>1813</v>
      </c>
      <c r="B45">
        <v>15.47</v>
      </c>
      <c r="C45" s="2">
        <f t="shared" si="0"/>
        <v>0.20015515903801395</v>
      </c>
      <c r="E45" s="1"/>
    </row>
    <row r="46" spans="1:5" hidden="1" x14ac:dyDescent="0.3">
      <c r="A46" s="13">
        <v>1814</v>
      </c>
      <c r="B46">
        <v>17</v>
      </c>
      <c r="C46" s="2">
        <f t="shared" si="0"/>
        <v>9.8901098901098772E-2</v>
      </c>
      <c r="E46" s="1"/>
    </row>
    <row r="47" spans="1:5" hidden="1" x14ac:dyDescent="0.3">
      <c r="A47" s="13">
        <v>1815</v>
      </c>
      <c r="B47">
        <v>14.91</v>
      </c>
      <c r="C47" s="2">
        <f t="shared" si="0"/>
        <v>-0.12294117647058822</v>
      </c>
      <c r="E47" s="1"/>
    </row>
    <row r="48" spans="1:5" hidden="1" x14ac:dyDescent="0.3">
      <c r="A48" s="13">
        <v>1816</v>
      </c>
      <c r="B48">
        <v>13.62</v>
      </c>
      <c r="C48" s="2">
        <f t="shared" si="0"/>
        <v>-8.6519114688128784E-2</v>
      </c>
      <c r="E48" s="1"/>
    </row>
    <row r="49" spans="1:5" hidden="1" x14ac:dyDescent="0.3">
      <c r="A49" s="13">
        <v>1817</v>
      </c>
      <c r="B49">
        <v>12.89</v>
      </c>
      <c r="C49" s="2">
        <f t="shared" si="0"/>
        <v>-5.3597650513949935E-2</v>
      </c>
      <c r="E49" s="1"/>
    </row>
    <row r="50" spans="1:5" hidden="1" x14ac:dyDescent="0.3">
      <c r="A50" s="13">
        <v>1818</v>
      </c>
      <c r="B50">
        <v>12.33</v>
      </c>
      <c r="C50" s="2">
        <f t="shared" si="0"/>
        <v>-4.3444530643910073E-2</v>
      </c>
      <c r="E50" s="1"/>
    </row>
    <row r="51" spans="1:5" hidden="1" x14ac:dyDescent="0.3">
      <c r="A51" s="13">
        <v>1819</v>
      </c>
      <c r="B51">
        <v>12.33</v>
      </c>
      <c r="C51" s="2">
        <f t="shared" si="0"/>
        <v>0</v>
      </c>
      <c r="E51" s="1"/>
    </row>
    <row r="52" spans="1:5" hidden="1" x14ac:dyDescent="0.3">
      <c r="A52" s="13">
        <v>1820</v>
      </c>
      <c r="B52">
        <v>11.36</v>
      </c>
      <c r="C52" s="2">
        <f t="shared" si="0"/>
        <v>-7.866991078669916E-2</v>
      </c>
      <c r="E52" s="1"/>
    </row>
    <row r="53" spans="1:5" hidden="1" x14ac:dyDescent="0.3">
      <c r="A53" s="13">
        <v>1821</v>
      </c>
      <c r="B53">
        <v>10.96</v>
      </c>
      <c r="C53" s="2">
        <f t="shared" si="0"/>
        <v>-3.5211267605633645E-2</v>
      </c>
      <c r="E53" s="1"/>
    </row>
    <row r="54" spans="1:5" hidden="1" x14ac:dyDescent="0.3">
      <c r="A54" s="13">
        <v>1822</v>
      </c>
      <c r="B54">
        <v>11.36</v>
      </c>
      <c r="C54" s="2">
        <f t="shared" si="0"/>
        <v>3.6496350364963348E-2</v>
      </c>
      <c r="E54" s="1"/>
    </row>
    <row r="55" spans="1:5" hidden="1" x14ac:dyDescent="0.3">
      <c r="A55" s="13">
        <v>1823</v>
      </c>
      <c r="B55">
        <v>10.15</v>
      </c>
      <c r="C55" s="2">
        <f t="shared" si="0"/>
        <v>-0.10651408450704214</v>
      </c>
      <c r="E55" s="1"/>
    </row>
    <row r="56" spans="1:5" hidden="1" x14ac:dyDescent="0.3">
      <c r="A56" s="13">
        <v>1824</v>
      </c>
      <c r="B56">
        <v>9.35</v>
      </c>
      <c r="C56" s="2">
        <f t="shared" si="0"/>
        <v>-7.8817733990147798E-2</v>
      </c>
      <c r="E56" s="1"/>
    </row>
    <row r="57" spans="1:5" hidden="1" x14ac:dyDescent="0.3">
      <c r="A57" s="13">
        <v>1825</v>
      </c>
      <c r="B57">
        <v>9.59</v>
      </c>
      <c r="C57" s="2">
        <f t="shared" si="0"/>
        <v>2.5668449197860932E-2</v>
      </c>
      <c r="E57" s="1"/>
    </row>
    <row r="58" spans="1:5" hidden="1" x14ac:dyDescent="0.3">
      <c r="A58" s="13">
        <v>1826</v>
      </c>
      <c r="B58">
        <v>9.59</v>
      </c>
      <c r="C58" s="2">
        <f t="shared" si="0"/>
        <v>0</v>
      </c>
      <c r="E58" s="1"/>
    </row>
    <row r="59" spans="1:5" hidden="1" x14ac:dyDescent="0.3">
      <c r="A59" s="13">
        <v>1827</v>
      </c>
      <c r="B59">
        <v>9.67</v>
      </c>
      <c r="C59" s="2">
        <f t="shared" si="0"/>
        <v>8.3420229405630764E-3</v>
      </c>
      <c r="E59" s="1"/>
    </row>
    <row r="60" spans="1:5" hidden="1" x14ac:dyDescent="0.3">
      <c r="A60" s="13">
        <v>1828</v>
      </c>
      <c r="B60">
        <v>9.19</v>
      </c>
      <c r="C60" s="2">
        <f t="shared" si="0"/>
        <v>-4.9638055842812889E-2</v>
      </c>
      <c r="E60" s="1"/>
    </row>
    <row r="61" spans="1:5" hidden="1" x14ac:dyDescent="0.3">
      <c r="A61" s="13">
        <v>1829</v>
      </c>
      <c r="B61">
        <v>9.02</v>
      </c>
      <c r="C61" s="2">
        <f t="shared" si="0"/>
        <v>-1.8498367791077275E-2</v>
      </c>
      <c r="E61" s="1"/>
    </row>
    <row r="62" spans="1:5" hidden="1" x14ac:dyDescent="0.3">
      <c r="A62" s="13">
        <v>1830</v>
      </c>
      <c r="B62">
        <v>8.94</v>
      </c>
      <c r="C62" s="2">
        <f t="shared" si="0"/>
        <v>-8.8691796008869561E-3</v>
      </c>
      <c r="E62" s="1"/>
    </row>
    <row r="63" spans="1:5" hidden="1" x14ac:dyDescent="0.3">
      <c r="A63" s="13">
        <v>1831</v>
      </c>
      <c r="B63">
        <v>8.3800000000000008</v>
      </c>
      <c r="C63" s="2">
        <f t="shared" si="0"/>
        <v>-6.263982102908261E-2</v>
      </c>
      <c r="E63" s="1"/>
    </row>
    <row r="64" spans="1:5" hidden="1" x14ac:dyDescent="0.3">
      <c r="A64" s="13">
        <v>1832</v>
      </c>
      <c r="B64">
        <v>8.3000000000000007</v>
      </c>
      <c r="C64" s="2">
        <f t="shared" si="0"/>
        <v>-9.5465393794749165E-3</v>
      </c>
      <c r="E64" s="1"/>
    </row>
    <row r="65" spans="1:5" hidden="1" x14ac:dyDescent="0.3">
      <c r="A65" s="13">
        <v>1833</v>
      </c>
      <c r="B65">
        <v>8.14</v>
      </c>
      <c r="C65" s="2">
        <f t="shared" si="0"/>
        <v>-1.927710843373498E-2</v>
      </c>
      <c r="E65" s="1"/>
    </row>
    <row r="66" spans="1:5" hidden="1" x14ac:dyDescent="0.3">
      <c r="A66" s="13">
        <v>1834</v>
      </c>
      <c r="B66">
        <v>8.3000000000000007</v>
      </c>
      <c r="C66" s="2">
        <f t="shared" si="0"/>
        <v>1.9656019656019597E-2</v>
      </c>
      <c r="E66" s="1"/>
    </row>
    <row r="67" spans="1:5" hidden="1" x14ac:dyDescent="0.3">
      <c r="A67" s="13">
        <v>1835</v>
      </c>
      <c r="B67">
        <v>8.5399999999999991</v>
      </c>
      <c r="C67" s="2">
        <f t="shared" si="0"/>
        <v>2.8915662650602192E-2</v>
      </c>
      <c r="E67" s="1"/>
    </row>
    <row r="68" spans="1:5" hidden="1" x14ac:dyDescent="0.3">
      <c r="A68" s="13">
        <v>1836</v>
      </c>
      <c r="B68">
        <v>9.02</v>
      </c>
      <c r="C68" s="2">
        <f t="shared" si="0"/>
        <v>5.6206088992974301E-2</v>
      </c>
      <c r="E68" s="1"/>
    </row>
    <row r="69" spans="1:5" hidden="1" x14ac:dyDescent="0.3">
      <c r="A69" s="13">
        <v>1837</v>
      </c>
      <c r="B69">
        <v>9.27</v>
      </c>
      <c r="C69" s="2">
        <f t="shared" si="0"/>
        <v>2.7716186252771724E-2</v>
      </c>
      <c r="E69" s="1"/>
    </row>
    <row r="70" spans="1:5" hidden="1" x14ac:dyDescent="0.3">
      <c r="A70" s="13">
        <v>1838</v>
      </c>
      <c r="B70">
        <v>9.02</v>
      </c>
      <c r="C70" s="2">
        <f t="shared" si="0"/>
        <v>-2.6968716289104688E-2</v>
      </c>
      <c r="E70" s="1"/>
    </row>
    <row r="71" spans="1:5" hidden="1" x14ac:dyDescent="0.3">
      <c r="A71" s="13">
        <v>1839</v>
      </c>
      <c r="B71">
        <v>9.02</v>
      </c>
      <c r="C71" s="2">
        <f t="shared" si="0"/>
        <v>0</v>
      </c>
      <c r="E71" s="1"/>
    </row>
    <row r="72" spans="1:5" hidden="1" x14ac:dyDescent="0.3">
      <c r="A72" s="13">
        <v>1840</v>
      </c>
      <c r="B72">
        <v>8.3800000000000008</v>
      </c>
      <c r="C72" s="2">
        <f t="shared" ref="C72:C135" si="1">B72/B71-1</f>
        <v>-7.0953436807095205E-2</v>
      </c>
      <c r="E72" s="1"/>
    </row>
    <row r="73" spans="1:5" hidden="1" x14ac:dyDescent="0.3">
      <c r="A73" s="13">
        <v>1841</v>
      </c>
      <c r="B73">
        <v>8.4600000000000009</v>
      </c>
      <c r="C73" s="2">
        <f t="shared" si="1"/>
        <v>9.5465393794749165E-3</v>
      </c>
      <c r="E73" s="1"/>
    </row>
    <row r="74" spans="1:5" hidden="1" x14ac:dyDescent="0.3">
      <c r="A74" s="13">
        <v>1842</v>
      </c>
      <c r="B74">
        <v>7.9</v>
      </c>
      <c r="C74" s="2">
        <f t="shared" si="1"/>
        <v>-6.6193853427896077E-2</v>
      </c>
      <c r="E74" s="1"/>
    </row>
    <row r="75" spans="1:5" hidden="1" x14ac:dyDescent="0.3">
      <c r="A75" s="13">
        <v>1843</v>
      </c>
      <c r="B75">
        <v>7.17</v>
      </c>
      <c r="C75" s="2">
        <f t="shared" si="1"/>
        <v>-9.2405063291139289E-2</v>
      </c>
      <c r="E75" s="1"/>
    </row>
    <row r="76" spans="1:5" hidden="1" x14ac:dyDescent="0.3">
      <c r="A76" s="13">
        <v>1844</v>
      </c>
      <c r="B76">
        <v>7.25</v>
      </c>
      <c r="C76" s="2">
        <f t="shared" si="1"/>
        <v>1.1157601115760141E-2</v>
      </c>
      <c r="E76" s="1"/>
    </row>
    <row r="77" spans="1:5" hidden="1" x14ac:dyDescent="0.3">
      <c r="A77" s="13">
        <v>1845</v>
      </c>
      <c r="B77">
        <v>7.33</v>
      </c>
      <c r="C77" s="2">
        <f t="shared" si="1"/>
        <v>1.1034482758620623E-2</v>
      </c>
      <c r="E77" s="1"/>
    </row>
    <row r="78" spans="1:5" hidden="1" x14ac:dyDescent="0.3">
      <c r="A78" s="13">
        <v>1846</v>
      </c>
      <c r="B78">
        <v>7.41</v>
      </c>
      <c r="C78" s="2">
        <f t="shared" si="1"/>
        <v>1.0914051841746319E-2</v>
      </c>
      <c r="E78" s="1"/>
    </row>
    <row r="79" spans="1:5" hidden="1" x14ac:dyDescent="0.3">
      <c r="A79" s="13">
        <v>1847</v>
      </c>
      <c r="B79">
        <v>7.98</v>
      </c>
      <c r="C79" s="2">
        <f t="shared" si="1"/>
        <v>7.6923076923076872E-2</v>
      </c>
      <c r="E79" s="1"/>
    </row>
    <row r="80" spans="1:5" hidden="1" x14ac:dyDescent="0.3">
      <c r="A80" s="13">
        <v>1848</v>
      </c>
      <c r="B80">
        <v>7.65</v>
      </c>
      <c r="C80" s="2">
        <f t="shared" si="1"/>
        <v>-4.1353383458646586E-2</v>
      </c>
      <c r="E80" s="1"/>
    </row>
    <row r="81" spans="1:5" hidden="1" x14ac:dyDescent="0.3">
      <c r="A81" s="13">
        <v>1849</v>
      </c>
      <c r="B81">
        <v>7.41</v>
      </c>
      <c r="C81" s="2">
        <f t="shared" si="1"/>
        <v>-3.1372549019607843E-2</v>
      </c>
      <c r="E81" s="1"/>
    </row>
    <row r="82" spans="1:5" hidden="1" x14ac:dyDescent="0.3">
      <c r="A82" s="13">
        <v>1850</v>
      </c>
      <c r="B82">
        <v>7.57</v>
      </c>
      <c r="C82" s="2">
        <f t="shared" si="1"/>
        <v>2.1592442645074206E-2</v>
      </c>
      <c r="E82" s="1"/>
    </row>
    <row r="83" spans="1:5" hidden="1" x14ac:dyDescent="0.3">
      <c r="A83" s="13">
        <v>1851</v>
      </c>
      <c r="B83">
        <v>7.41</v>
      </c>
      <c r="C83" s="2">
        <f t="shared" si="1"/>
        <v>-2.1136063408190298E-2</v>
      </c>
      <c r="E83" s="1"/>
    </row>
    <row r="84" spans="1:5" hidden="1" x14ac:dyDescent="0.3">
      <c r="A84" s="13">
        <v>1852</v>
      </c>
      <c r="B84">
        <v>7.49</v>
      </c>
      <c r="C84" s="2">
        <f t="shared" si="1"/>
        <v>1.0796221322537214E-2</v>
      </c>
      <c r="E84" s="1"/>
    </row>
    <row r="85" spans="1:5" hidden="1" x14ac:dyDescent="0.3">
      <c r="A85" s="13">
        <v>1853</v>
      </c>
      <c r="B85">
        <v>7.49</v>
      </c>
      <c r="C85" s="2">
        <f t="shared" si="1"/>
        <v>0</v>
      </c>
      <c r="E85" s="1"/>
    </row>
    <row r="86" spans="1:5" hidden="1" x14ac:dyDescent="0.3">
      <c r="A86" s="13">
        <v>1854</v>
      </c>
      <c r="B86">
        <v>8.14</v>
      </c>
      <c r="C86" s="2">
        <f t="shared" si="1"/>
        <v>8.6782376502002823E-2</v>
      </c>
      <c r="E86" s="1"/>
    </row>
    <row r="87" spans="1:5" hidden="1" x14ac:dyDescent="0.3">
      <c r="A87" s="13">
        <v>1855</v>
      </c>
      <c r="B87">
        <v>8.3800000000000008</v>
      </c>
      <c r="C87" s="2">
        <f t="shared" si="1"/>
        <v>2.9484029484029506E-2</v>
      </c>
      <c r="E87" s="1"/>
    </row>
    <row r="88" spans="1:5" hidden="1" x14ac:dyDescent="0.3">
      <c r="A88" s="13">
        <v>1856</v>
      </c>
      <c r="B88">
        <v>8.2200000000000006</v>
      </c>
      <c r="C88" s="2">
        <f t="shared" si="1"/>
        <v>-1.9093078758949944E-2</v>
      </c>
      <c r="E88" s="1"/>
    </row>
    <row r="89" spans="1:5" hidden="1" x14ac:dyDescent="0.3">
      <c r="A89" s="13">
        <v>1857</v>
      </c>
      <c r="B89">
        <v>8.4600000000000009</v>
      </c>
      <c r="C89" s="2">
        <f t="shared" si="1"/>
        <v>2.9197080291970767E-2</v>
      </c>
      <c r="E89" s="1"/>
    </row>
    <row r="90" spans="1:5" hidden="1" x14ac:dyDescent="0.3">
      <c r="A90" s="13">
        <v>1858</v>
      </c>
      <c r="B90">
        <v>7.98</v>
      </c>
      <c r="C90" s="2">
        <f t="shared" si="1"/>
        <v>-5.6737588652482351E-2</v>
      </c>
      <c r="E90" s="1"/>
    </row>
    <row r="91" spans="1:5" hidden="1" x14ac:dyDescent="0.3">
      <c r="A91" s="13">
        <v>1859</v>
      </c>
      <c r="B91">
        <v>8.06</v>
      </c>
      <c r="C91" s="2">
        <f t="shared" si="1"/>
        <v>1.0025062656641603E-2</v>
      </c>
      <c r="E91" s="1"/>
    </row>
    <row r="92" spans="1:5" hidden="1" x14ac:dyDescent="0.3">
      <c r="A92" s="13">
        <v>1860</v>
      </c>
      <c r="B92">
        <v>8.06</v>
      </c>
      <c r="C92" s="2">
        <f t="shared" si="1"/>
        <v>0</v>
      </c>
      <c r="E92" s="1"/>
    </row>
    <row r="93" spans="1:5" hidden="1" x14ac:dyDescent="0.3">
      <c r="A93" s="13">
        <v>1861</v>
      </c>
      <c r="B93">
        <v>8.5399999999999991</v>
      </c>
      <c r="C93" s="2">
        <f t="shared" si="1"/>
        <v>5.9553349875930417E-2</v>
      </c>
      <c r="E93" s="1"/>
    </row>
    <row r="94" spans="1:5" hidden="1" x14ac:dyDescent="0.3">
      <c r="A94" s="13">
        <v>1862</v>
      </c>
      <c r="B94">
        <v>9.75</v>
      </c>
      <c r="C94" s="2">
        <f t="shared" si="1"/>
        <v>0.14168618266978927</v>
      </c>
      <c r="E94" s="1"/>
    </row>
    <row r="95" spans="1:5" hidden="1" x14ac:dyDescent="0.3">
      <c r="A95" s="13">
        <v>1863</v>
      </c>
      <c r="B95">
        <v>12.17</v>
      </c>
      <c r="C95" s="2">
        <f t="shared" si="1"/>
        <v>0.2482051282051283</v>
      </c>
      <c r="E95" s="1"/>
    </row>
    <row r="96" spans="1:5" hidden="1" x14ac:dyDescent="0.3">
      <c r="A96" s="13">
        <v>1864</v>
      </c>
      <c r="B96">
        <v>15.23</v>
      </c>
      <c r="C96" s="2">
        <f t="shared" si="1"/>
        <v>0.25143796220213654</v>
      </c>
      <c r="E96" s="1"/>
    </row>
    <row r="97" spans="1:5" hidden="1" x14ac:dyDescent="0.3">
      <c r="A97" s="13">
        <v>1865</v>
      </c>
      <c r="B97">
        <v>15.79</v>
      </c>
      <c r="C97" s="2">
        <f t="shared" si="1"/>
        <v>3.676953381483905E-2</v>
      </c>
      <c r="E97" s="1"/>
    </row>
    <row r="98" spans="1:5" hidden="1" x14ac:dyDescent="0.3">
      <c r="A98" s="13">
        <v>1866</v>
      </c>
      <c r="B98">
        <v>15.39</v>
      </c>
      <c r="C98" s="2">
        <f t="shared" si="1"/>
        <v>-2.5332488917035989E-2</v>
      </c>
      <c r="E98" s="1"/>
    </row>
    <row r="99" spans="1:5" hidden="1" x14ac:dyDescent="0.3">
      <c r="A99" s="13">
        <v>1867</v>
      </c>
      <c r="B99">
        <v>14.34</v>
      </c>
      <c r="C99" s="2">
        <f t="shared" si="1"/>
        <v>-6.8226120857699857E-2</v>
      </c>
      <c r="E99" s="1"/>
    </row>
    <row r="100" spans="1:5" hidden="1" x14ac:dyDescent="0.3">
      <c r="A100" s="13">
        <v>1868</v>
      </c>
      <c r="B100">
        <v>13.78</v>
      </c>
      <c r="C100" s="2">
        <f t="shared" si="1"/>
        <v>-3.9051603905160381E-2</v>
      </c>
      <c r="E100" s="1"/>
    </row>
    <row r="101" spans="1:5" hidden="1" x14ac:dyDescent="0.3">
      <c r="A101" s="13">
        <v>1869</v>
      </c>
      <c r="B101">
        <v>13.21</v>
      </c>
      <c r="C101" s="2">
        <f t="shared" si="1"/>
        <v>-4.1364296081277119E-2</v>
      </c>
      <c r="E101" s="1"/>
    </row>
    <row r="102" spans="1:5" hidden="1" x14ac:dyDescent="0.3">
      <c r="A102" s="13">
        <v>1870</v>
      </c>
      <c r="B102">
        <v>12.65</v>
      </c>
      <c r="C102" s="2">
        <f t="shared" si="1"/>
        <v>-4.2392127176381522E-2</v>
      </c>
      <c r="E102" s="1"/>
    </row>
    <row r="103" spans="1:5" hidden="1" x14ac:dyDescent="0.3">
      <c r="A103" s="13">
        <v>1871</v>
      </c>
      <c r="B103">
        <v>11.84</v>
      </c>
      <c r="C103" s="2">
        <f t="shared" si="1"/>
        <v>-6.4031620553359758E-2</v>
      </c>
      <c r="E103" s="1"/>
    </row>
    <row r="104" spans="1:5" hidden="1" x14ac:dyDescent="0.3">
      <c r="A104" s="13">
        <v>1872</v>
      </c>
      <c r="B104">
        <v>11.84</v>
      </c>
      <c r="C104" s="2">
        <f t="shared" si="1"/>
        <v>0</v>
      </c>
      <c r="E104" s="1"/>
    </row>
    <row r="105" spans="1:5" hidden="1" x14ac:dyDescent="0.3">
      <c r="A105" s="13">
        <v>1873</v>
      </c>
      <c r="B105">
        <v>11.6</v>
      </c>
      <c r="C105" s="2">
        <f t="shared" si="1"/>
        <v>-2.0270270270270285E-2</v>
      </c>
      <c r="E105" s="1"/>
    </row>
    <row r="106" spans="1:5" hidden="1" x14ac:dyDescent="0.3">
      <c r="A106" s="13">
        <v>1874</v>
      </c>
      <c r="B106">
        <v>11.04</v>
      </c>
      <c r="C106" s="2">
        <f t="shared" si="1"/>
        <v>-4.8275862068965614E-2</v>
      </c>
      <c r="E106" s="1"/>
    </row>
    <row r="107" spans="1:5" hidden="1" x14ac:dyDescent="0.3">
      <c r="A107" s="13">
        <v>1875</v>
      </c>
      <c r="B107">
        <v>10.64</v>
      </c>
      <c r="C107" s="2">
        <f t="shared" si="1"/>
        <v>-3.6231884057970842E-2</v>
      </c>
      <c r="E107" s="1"/>
    </row>
    <row r="108" spans="1:5" hidden="1" x14ac:dyDescent="0.3">
      <c r="A108" s="13">
        <v>1876</v>
      </c>
      <c r="B108">
        <v>10.39</v>
      </c>
      <c r="C108" s="2">
        <f t="shared" si="1"/>
        <v>-2.3496240601503793E-2</v>
      </c>
      <c r="E108" s="1"/>
    </row>
    <row r="109" spans="1:5" hidden="1" x14ac:dyDescent="0.3">
      <c r="A109" s="13">
        <v>1877</v>
      </c>
      <c r="B109">
        <v>10.15</v>
      </c>
      <c r="C109" s="2">
        <f t="shared" si="1"/>
        <v>-2.3099133782483183E-2</v>
      </c>
      <c r="E109" s="1"/>
    </row>
    <row r="110" spans="1:5" hidden="1" x14ac:dyDescent="0.3">
      <c r="A110" s="13">
        <v>1878</v>
      </c>
      <c r="B110">
        <v>9.67</v>
      </c>
      <c r="C110" s="2">
        <f t="shared" si="1"/>
        <v>-4.7290640394088701E-2</v>
      </c>
      <c r="E110" s="1"/>
    </row>
    <row r="111" spans="1:5" hidden="1" x14ac:dyDescent="0.3">
      <c r="A111" s="13">
        <v>1879</v>
      </c>
      <c r="B111">
        <v>9.67</v>
      </c>
      <c r="C111" s="2">
        <f t="shared" si="1"/>
        <v>0</v>
      </c>
      <c r="E111" s="1"/>
    </row>
    <row r="112" spans="1:5" hidden="1" x14ac:dyDescent="0.3">
      <c r="A112" s="13">
        <v>1880</v>
      </c>
      <c r="B112">
        <v>9.91</v>
      </c>
      <c r="C112" s="2">
        <f t="shared" si="1"/>
        <v>2.4819027921406445E-2</v>
      </c>
      <c r="E112" s="1"/>
    </row>
    <row r="113" spans="1:5" hidden="1" x14ac:dyDescent="0.3">
      <c r="A113" s="13">
        <v>1881</v>
      </c>
      <c r="B113">
        <v>9.91</v>
      </c>
      <c r="C113" s="2">
        <f t="shared" si="1"/>
        <v>0</v>
      </c>
      <c r="E113" s="1"/>
    </row>
    <row r="114" spans="1:5" hidden="1" x14ac:dyDescent="0.3">
      <c r="A114" s="13">
        <v>1882</v>
      </c>
      <c r="B114">
        <v>9.91</v>
      </c>
      <c r="C114" s="2">
        <f t="shared" si="1"/>
        <v>0</v>
      </c>
      <c r="E114" s="1"/>
    </row>
    <row r="115" spans="1:5" hidden="1" x14ac:dyDescent="0.3">
      <c r="A115" s="13">
        <v>1883</v>
      </c>
      <c r="B115">
        <v>9.7100000000000009</v>
      </c>
      <c r="C115" s="2">
        <f t="shared" si="1"/>
        <v>-2.0181634712411634E-2</v>
      </c>
      <c r="E115" s="1"/>
    </row>
    <row r="116" spans="1:5" hidden="1" x14ac:dyDescent="0.3">
      <c r="A116" s="13">
        <v>1884</v>
      </c>
      <c r="B116">
        <v>9.51</v>
      </c>
      <c r="C116" s="2">
        <f t="shared" si="1"/>
        <v>-2.059732234809486E-2</v>
      </c>
      <c r="E116" s="1"/>
    </row>
    <row r="117" spans="1:5" hidden="1" x14ac:dyDescent="0.3">
      <c r="A117" s="13">
        <v>1885</v>
      </c>
      <c r="B117">
        <v>9.32</v>
      </c>
      <c r="C117" s="2">
        <f t="shared" si="1"/>
        <v>-1.9978969505783373E-2</v>
      </c>
      <c r="E117" s="1"/>
    </row>
    <row r="118" spans="1:5" hidden="1" x14ac:dyDescent="0.3">
      <c r="A118" s="13">
        <v>1886</v>
      </c>
      <c r="B118">
        <v>9.1199999999999992</v>
      </c>
      <c r="C118" s="2">
        <f t="shared" si="1"/>
        <v>-2.1459227467811259E-2</v>
      </c>
      <c r="E118" s="1"/>
    </row>
    <row r="119" spans="1:5" hidden="1" x14ac:dyDescent="0.3">
      <c r="A119" s="13">
        <v>1887</v>
      </c>
      <c r="B119">
        <v>9.2200000000000006</v>
      </c>
      <c r="C119" s="2">
        <f t="shared" si="1"/>
        <v>1.0964912280701844E-2</v>
      </c>
      <c r="E119" s="1"/>
    </row>
    <row r="120" spans="1:5" hidden="1" x14ac:dyDescent="0.3">
      <c r="A120" s="13">
        <v>1888</v>
      </c>
      <c r="B120">
        <v>9.2200000000000006</v>
      </c>
      <c r="C120" s="2">
        <f t="shared" si="1"/>
        <v>0</v>
      </c>
      <c r="E120" s="1"/>
    </row>
    <row r="121" spans="1:5" hidden="1" x14ac:dyDescent="0.3">
      <c r="A121" s="13">
        <v>1889</v>
      </c>
      <c r="B121">
        <v>8.92</v>
      </c>
      <c r="C121" s="2">
        <f t="shared" si="1"/>
        <v>-3.2537960954446943E-2</v>
      </c>
      <c r="E121" s="1"/>
    </row>
    <row r="122" spans="1:5" hidden="1" x14ac:dyDescent="0.3">
      <c r="A122" s="13">
        <v>1890</v>
      </c>
      <c r="B122">
        <v>8.82</v>
      </c>
      <c r="C122" s="2">
        <f t="shared" si="1"/>
        <v>-1.1210762331838486E-2</v>
      </c>
      <c r="E122" s="1"/>
    </row>
    <row r="123" spans="1:5" hidden="1" x14ac:dyDescent="0.3">
      <c r="A123" s="13">
        <v>1891</v>
      </c>
      <c r="B123">
        <v>8.82</v>
      </c>
      <c r="C123" s="2">
        <f t="shared" si="1"/>
        <v>0</v>
      </c>
      <c r="E123" s="1"/>
    </row>
    <row r="124" spans="1:5" hidden="1" x14ac:dyDescent="0.3">
      <c r="A124" s="13">
        <v>1892</v>
      </c>
      <c r="B124">
        <v>8.82</v>
      </c>
      <c r="C124" s="2">
        <f t="shared" si="1"/>
        <v>0</v>
      </c>
      <c r="E124" s="1"/>
    </row>
    <row r="125" spans="1:5" hidden="1" x14ac:dyDescent="0.3">
      <c r="A125" s="13">
        <v>1893</v>
      </c>
      <c r="B125">
        <v>8.7200000000000006</v>
      </c>
      <c r="C125" s="2">
        <f t="shared" si="1"/>
        <v>-1.1337868480725599E-2</v>
      </c>
      <c r="E125" s="1"/>
    </row>
    <row r="126" spans="1:5" hidden="1" x14ac:dyDescent="0.3">
      <c r="A126" s="13">
        <v>1894</v>
      </c>
      <c r="B126">
        <v>8.34</v>
      </c>
      <c r="C126" s="2">
        <f t="shared" si="1"/>
        <v>-4.3577981651376274E-2</v>
      </c>
      <c r="E126" s="1"/>
    </row>
    <row r="127" spans="1:5" hidden="1" x14ac:dyDescent="0.3">
      <c r="A127" s="13">
        <v>1895</v>
      </c>
      <c r="B127">
        <v>8.14</v>
      </c>
      <c r="C127" s="2">
        <f t="shared" si="1"/>
        <v>-2.3980815347721784E-2</v>
      </c>
      <c r="E127" s="1"/>
    </row>
    <row r="128" spans="1:5" hidden="1" x14ac:dyDescent="0.3">
      <c r="A128" s="13">
        <v>1896</v>
      </c>
      <c r="B128">
        <v>8.14</v>
      </c>
      <c r="C128" s="2">
        <f t="shared" si="1"/>
        <v>0</v>
      </c>
      <c r="E128" s="1"/>
    </row>
    <row r="129" spans="1:5" hidden="1" x14ac:dyDescent="0.3">
      <c r="A129" s="13">
        <v>1897</v>
      </c>
      <c r="B129">
        <v>8.0399999999999991</v>
      </c>
      <c r="C129" s="2">
        <f t="shared" si="1"/>
        <v>-1.2285012285012442E-2</v>
      </c>
      <c r="E129" s="1"/>
    </row>
    <row r="130" spans="1:5" hidden="1" x14ac:dyDescent="0.3">
      <c r="A130" s="13">
        <v>1898</v>
      </c>
      <c r="B130">
        <v>8.0399999999999991</v>
      </c>
      <c r="C130" s="2">
        <f t="shared" si="1"/>
        <v>0</v>
      </c>
      <c r="E130" s="1"/>
    </row>
    <row r="131" spans="1:5" hidden="1" x14ac:dyDescent="0.3">
      <c r="A131" s="13">
        <v>1899</v>
      </c>
      <c r="B131">
        <v>8.0399999999999991</v>
      </c>
      <c r="C131" s="2">
        <f t="shared" si="1"/>
        <v>0</v>
      </c>
      <c r="E131" s="1"/>
    </row>
    <row r="132" spans="1:5" hidden="1" x14ac:dyDescent="0.3">
      <c r="A132" s="13">
        <v>1900</v>
      </c>
      <c r="B132">
        <v>8.14</v>
      </c>
      <c r="C132" s="2">
        <f t="shared" si="1"/>
        <v>1.2437810945273853E-2</v>
      </c>
      <c r="E132" s="1"/>
    </row>
    <row r="133" spans="1:5" hidden="1" x14ac:dyDescent="0.3">
      <c r="A133" s="13">
        <v>1901</v>
      </c>
      <c r="B133">
        <v>8.24</v>
      </c>
      <c r="C133" s="2">
        <f t="shared" si="1"/>
        <v>1.228501228501222E-2</v>
      </c>
      <c r="E133" s="1"/>
    </row>
    <row r="134" spans="1:5" hidden="1" x14ac:dyDescent="0.3">
      <c r="A134" s="13">
        <v>1902</v>
      </c>
      <c r="B134">
        <v>8.34</v>
      </c>
      <c r="C134" s="2">
        <f t="shared" si="1"/>
        <v>1.2135922330096971E-2</v>
      </c>
      <c r="E134" s="1"/>
    </row>
    <row r="135" spans="1:5" hidden="1" x14ac:dyDescent="0.3">
      <c r="A135" s="13">
        <v>1903</v>
      </c>
      <c r="B135">
        <v>8.5299999999999994</v>
      </c>
      <c r="C135" s="2">
        <f t="shared" si="1"/>
        <v>2.278177458033559E-2</v>
      </c>
      <c r="E135" s="1"/>
    </row>
    <row r="136" spans="1:5" hidden="1" x14ac:dyDescent="0.3">
      <c r="A136" s="13">
        <v>1904</v>
      </c>
      <c r="B136">
        <v>8.6300000000000008</v>
      </c>
      <c r="C136" s="2">
        <f t="shared" ref="C136:C199" si="2">B136/B135-1</f>
        <v>1.1723329425556983E-2</v>
      </c>
      <c r="E136" s="1"/>
    </row>
    <row r="137" spans="1:5" hidden="1" x14ac:dyDescent="0.3">
      <c r="A137" s="13">
        <v>1905</v>
      </c>
      <c r="B137">
        <v>8.5299999999999994</v>
      </c>
      <c r="C137" s="2">
        <f t="shared" si="2"/>
        <v>-1.1587485515643259E-2</v>
      </c>
      <c r="E137" s="1"/>
    </row>
    <row r="138" spans="1:5" hidden="1" x14ac:dyDescent="0.3">
      <c r="A138" s="13">
        <v>1906</v>
      </c>
      <c r="B138">
        <v>8.7200000000000006</v>
      </c>
      <c r="C138" s="2">
        <f t="shared" si="2"/>
        <v>2.2274325908558268E-2</v>
      </c>
      <c r="E138" s="1"/>
    </row>
    <row r="139" spans="1:5" hidden="1" x14ac:dyDescent="0.3">
      <c r="A139" s="13">
        <v>1907</v>
      </c>
      <c r="B139">
        <v>9.11</v>
      </c>
      <c r="C139" s="2">
        <f t="shared" si="2"/>
        <v>4.4724770642201594E-2</v>
      </c>
      <c r="E139" s="1"/>
    </row>
    <row r="140" spans="1:5" hidden="1" x14ac:dyDescent="0.3">
      <c r="A140" s="13">
        <v>1908</v>
      </c>
      <c r="B140">
        <v>8.92</v>
      </c>
      <c r="C140" s="2">
        <f t="shared" si="2"/>
        <v>-2.0856201975850697E-2</v>
      </c>
      <c r="E140" s="1"/>
    </row>
    <row r="141" spans="1:5" hidden="1" x14ac:dyDescent="0.3">
      <c r="A141" s="13">
        <v>1909</v>
      </c>
      <c r="B141">
        <v>8.82</v>
      </c>
      <c r="C141" s="2">
        <f t="shared" si="2"/>
        <v>-1.1210762331838486E-2</v>
      </c>
      <c r="E141" s="1"/>
    </row>
    <row r="142" spans="1:5" hidden="1" x14ac:dyDescent="0.3">
      <c r="A142" s="13">
        <v>1910</v>
      </c>
      <c r="B142">
        <v>9.2100000000000009</v>
      </c>
      <c r="C142" s="2">
        <f t="shared" si="2"/>
        <v>4.4217687074830092E-2</v>
      </c>
      <c r="E142" s="1"/>
    </row>
    <row r="143" spans="1:5" hidden="1" x14ac:dyDescent="0.3">
      <c r="A143" s="13">
        <v>1911</v>
      </c>
      <c r="B143">
        <v>9.2100000000000009</v>
      </c>
      <c r="C143" s="2">
        <f t="shared" si="2"/>
        <v>0</v>
      </c>
      <c r="E143" s="1"/>
    </row>
    <row r="144" spans="1:5" hidden="1" x14ac:dyDescent="0.3">
      <c r="A144" s="13">
        <v>1912</v>
      </c>
      <c r="B144">
        <v>9.4</v>
      </c>
      <c r="C144" s="2">
        <f t="shared" si="2"/>
        <v>2.0629750271444092E-2</v>
      </c>
      <c r="E144" s="1"/>
    </row>
    <row r="145" spans="1:9" hidden="1" x14ac:dyDescent="0.3">
      <c r="A145" s="13">
        <v>1913</v>
      </c>
      <c r="B145">
        <v>9.6</v>
      </c>
      <c r="C145" s="2">
        <f t="shared" si="2"/>
        <v>2.1276595744680771E-2</v>
      </c>
      <c r="E145" s="1"/>
    </row>
    <row r="146" spans="1:9" hidden="1" x14ac:dyDescent="0.3">
      <c r="A146" s="13">
        <v>1914</v>
      </c>
      <c r="B146">
        <v>9.69</v>
      </c>
      <c r="C146" s="2">
        <f t="shared" si="2"/>
        <v>9.3749999999999112E-3</v>
      </c>
      <c r="E146" s="1"/>
    </row>
    <row r="147" spans="1:9" hidden="1" x14ac:dyDescent="0.3">
      <c r="A147" s="13">
        <v>1915</v>
      </c>
      <c r="B147">
        <v>9.74</v>
      </c>
      <c r="C147" s="2">
        <f t="shared" si="2"/>
        <v>5.159958720330371E-3</v>
      </c>
      <c r="E147" s="1"/>
    </row>
    <row r="148" spans="1:9" hidden="1" x14ac:dyDescent="0.3">
      <c r="A148" s="13">
        <v>1916</v>
      </c>
      <c r="B148">
        <v>10.64</v>
      </c>
      <c r="C148" s="2">
        <f t="shared" si="2"/>
        <v>9.2402464065708401E-2</v>
      </c>
      <c r="E148" s="1"/>
    </row>
    <row r="149" spans="1:9" hidden="1" x14ac:dyDescent="0.3">
      <c r="A149" s="13">
        <v>1917</v>
      </c>
      <c r="B149">
        <v>12.82</v>
      </c>
      <c r="C149" s="2">
        <f t="shared" si="2"/>
        <v>0.20488721804511267</v>
      </c>
      <c r="E149" s="1"/>
    </row>
    <row r="150" spans="1:9" x14ac:dyDescent="0.3">
      <c r="A150" s="13">
        <v>1918</v>
      </c>
      <c r="B150" s="28">
        <v>15.06</v>
      </c>
      <c r="C150" s="18">
        <f t="shared" si="2"/>
        <v>0.1747269890795633</v>
      </c>
      <c r="D150" s="17"/>
      <c r="E150" s="18"/>
      <c r="F150" s="19">
        <v>4.1900000000000007E-2</v>
      </c>
      <c r="G150" s="7"/>
      <c r="H150" s="6"/>
      <c r="I150" s="6"/>
    </row>
    <row r="151" spans="1:9" x14ac:dyDescent="0.3">
      <c r="A151" s="13">
        <v>1919</v>
      </c>
      <c r="B151" s="29">
        <v>17.3</v>
      </c>
      <c r="C151" s="21">
        <f t="shared" si="2"/>
        <v>0.14873837981407712</v>
      </c>
      <c r="D151" s="20"/>
      <c r="E151" s="21"/>
      <c r="F151" s="22">
        <v>4.3700000000000003E-2</v>
      </c>
      <c r="G151" s="22">
        <v>5.1800000000000006E-2</v>
      </c>
      <c r="H151" s="14">
        <f>F151-C151</f>
        <v>-0.10503837981407711</v>
      </c>
      <c r="I151" s="14">
        <f>G151-C151</f>
        <v>-9.6938379814077102E-2</v>
      </c>
    </row>
    <row r="152" spans="1:9" x14ac:dyDescent="0.3">
      <c r="A152" s="13">
        <v>1920</v>
      </c>
      <c r="B152" s="29">
        <v>20.04</v>
      </c>
      <c r="C152" s="21">
        <f t="shared" si="2"/>
        <v>0.15838150289017339</v>
      </c>
      <c r="D152" s="20"/>
      <c r="E152" s="21"/>
      <c r="F152" s="22">
        <v>6.0599999999999994E-2</v>
      </c>
      <c r="G152" s="22">
        <v>5.8100000000000006E-2</v>
      </c>
      <c r="H152" s="14">
        <f t="shared" ref="H152:H215" si="3">F152-C152</f>
        <v>-9.77815028901734E-2</v>
      </c>
      <c r="I152" s="14">
        <f t="shared" ref="I152:I215" si="4">G152-C152</f>
        <v>-0.10028150289017337</v>
      </c>
    </row>
    <row r="153" spans="1:9" x14ac:dyDescent="0.3">
      <c r="A153" s="13">
        <v>1921</v>
      </c>
      <c r="B153" s="29">
        <v>17.899999999999999</v>
      </c>
      <c r="C153" s="21">
        <f t="shared" si="2"/>
        <v>-0.10678642714570863</v>
      </c>
      <c r="D153" s="20"/>
      <c r="E153" s="21"/>
      <c r="F153" s="22">
        <v>5.28E-2</v>
      </c>
      <c r="G153" s="22">
        <v>5.6600000000000004E-2</v>
      </c>
      <c r="H153" s="14">
        <f t="shared" si="3"/>
        <v>0.15958642714570864</v>
      </c>
      <c r="I153" s="14">
        <f t="shared" si="4"/>
        <v>0.16338642714570864</v>
      </c>
    </row>
    <row r="154" spans="1:9" x14ac:dyDescent="0.3">
      <c r="A154" s="13">
        <v>1922</v>
      </c>
      <c r="B154" s="29">
        <v>16.77</v>
      </c>
      <c r="C154" s="21">
        <f t="shared" si="2"/>
        <v>-6.3128491620111693E-2</v>
      </c>
      <c r="D154" s="20"/>
      <c r="E154" s="21"/>
      <c r="F154" s="22">
        <v>3.5099999999999999E-2</v>
      </c>
      <c r="G154" s="22">
        <v>4.7899999999999998E-2</v>
      </c>
      <c r="H154" s="14">
        <f t="shared" si="3"/>
        <v>9.8228491620111685E-2</v>
      </c>
      <c r="I154" s="14">
        <f t="shared" si="4"/>
        <v>0.11102849162011169</v>
      </c>
    </row>
    <row r="155" spans="1:9" x14ac:dyDescent="0.3">
      <c r="A155" s="13">
        <v>1923</v>
      </c>
      <c r="B155" s="29">
        <v>17.07</v>
      </c>
      <c r="C155" s="21">
        <f t="shared" si="2"/>
        <v>1.7889087656529634E-2</v>
      </c>
      <c r="D155" s="20"/>
      <c r="E155" s="21"/>
      <c r="F155" s="22">
        <v>4.0899999999999999E-2</v>
      </c>
      <c r="G155" s="22">
        <v>4.8100000000000004E-2</v>
      </c>
      <c r="H155" s="14">
        <f t="shared" si="3"/>
        <v>2.3010912343470365E-2</v>
      </c>
      <c r="I155" s="14">
        <f t="shared" si="4"/>
        <v>3.021091234347037E-2</v>
      </c>
    </row>
    <row r="156" spans="1:9" x14ac:dyDescent="0.3">
      <c r="A156" s="13">
        <v>1924</v>
      </c>
      <c r="B156" s="29">
        <v>17.100000000000001</v>
      </c>
      <c r="C156" s="21">
        <f t="shared" si="2"/>
        <v>1.7574692442883233E-3</v>
      </c>
      <c r="D156" s="20"/>
      <c r="E156" s="21"/>
      <c r="F156" s="22">
        <v>2.98E-2</v>
      </c>
      <c r="G156" s="22">
        <v>4.6900000000000004E-2</v>
      </c>
      <c r="H156" s="14">
        <f t="shared" si="3"/>
        <v>2.8042530755711677E-2</v>
      </c>
      <c r="I156" s="14">
        <f t="shared" si="4"/>
        <v>4.5142530755711681E-2</v>
      </c>
    </row>
    <row r="157" spans="1:9" x14ac:dyDescent="0.3">
      <c r="A157" s="13">
        <v>1925</v>
      </c>
      <c r="B157" s="29">
        <v>17.53</v>
      </c>
      <c r="C157" s="21">
        <f t="shared" si="2"/>
        <v>2.5146198830409361E-2</v>
      </c>
      <c r="D157" s="20"/>
      <c r="E157" s="21"/>
      <c r="F157" s="22">
        <v>3.2899999999999999E-2</v>
      </c>
      <c r="G157" s="22">
        <v>4.5700000000000005E-2</v>
      </c>
      <c r="H157" s="14">
        <f t="shared" si="3"/>
        <v>7.7538011695906378E-3</v>
      </c>
      <c r="I157" s="14">
        <f t="shared" si="4"/>
        <v>2.0553801169590644E-2</v>
      </c>
    </row>
    <row r="158" spans="1:9" x14ac:dyDescent="0.3">
      <c r="A158" s="13">
        <v>1926</v>
      </c>
      <c r="B158" s="29">
        <v>17.7</v>
      </c>
      <c r="C158" s="21">
        <f t="shared" si="2"/>
        <v>9.6976611523102996E-3</v>
      </c>
      <c r="D158" s="20"/>
      <c r="E158" s="21"/>
      <c r="F158" s="22">
        <v>3.5900000000000001E-2</v>
      </c>
      <c r="G158" s="22">
        <v>4.420000000000001E-2</v>
      </c>
      <c r="H158" s="14">
        <f t="shared" si="3"/>
        <v>2.6202338847689702E-2</v>
      </c>
      <c r="I158" s="14">
        <f t="shared" si="4"/>
        <v>3.4502338847689711E-2</v>
      </c>
    </row>
    <row r="159" spans="1:9" x14ac:dyDescent="0.3">
      <c r="A159" s="13">
        <v>1927</v>
      </c>
      <c r="B159" s="29">
        <v>17.37</v>
      </c>
      <c r="C159" s="21">
        <f t="shared" si="2"/>
        <v>-1.8644067796610098E-2</v>
      </c>
      <c r="D159" s="20"/>
      <c r="E159" s="21"/>
      <c r="F159" s="22">
        <v>3.4500000000000003E-2</v>
      </c>
      <c r="G159" s="22">
        <v>4.2600000000000006E-2</v>
      </c>
      <c r="H159" s="14">
        <f t="shared" si="3"/>
        <v>5.31440677966101E-2</v>
      </c>
      <c r="I159" s="14">
        <f t="shared" si="4"/>
        <v>6.1244067796610104E-2</v>
      </c>
    </row>
    <row r="160" spans="1:9" x14ac:dyDescent="0.3">
      <c r="A160" s="13">
        <v>1928</v>
      </c>
      <c r="B160" s="29">
        <v>17.13</v>
      </c>
      <c r="C160" s="21">
        <f t="shared" si="2"/>
        <v>-1.3816925734024266E-2</v>
      </c>
      <c r="D160" s="20"/>
      <c r="E160" s="21"/>
      <c r="F160" s="22">
        <v>4.0899999999999999E-2</v>
      </c>
      <c r="G160" s="22">
        <v>4.24E-2</v>
      </c>
      <c r="H160" s="14">
        <f t="shared" si="3"/>
        <v>5.4716925734024265E-2</v>
      </c>
      <c r="I160" s="14">
        <f t="shared" si="4"/>
        <v>5.6216925734024266E-2</v>
      </c>
    </row>
    <row r="161" spans="1:9" x14ac:dyDescent="0.3">
      <c r="A161" s="13">
        <v>1929</v>
      </c>
      <c r="B161" s="29">
        <v>17.13</v>
      </c>
      <c r="C161" s="21">
        <f t="shared" si="2"/>
        <v>0</v>
      </c>
      <c r="D161" s="20">
        <v>12.62</v>
      </c>
      <c r="E161" s="21"/>
      <c r="F161" s="22">
        <v>5.0300000000000004E-2</v>
      </c>
      <c r="G161" s="22">
        <v>4.420000000000001E-2</v>
      </c>
      <c r="H161" s="14">
        <f t="shared" si="3"/>
        <v>5.0300000000000004E-2</v>
      </c>
      <c r="I161" s="14">
        <f t="shared" si="4"/>
        <v>4.420000000000001E-2</v>
      </c>
    </row>
    <row r="162" spans="1:9" x14ac:dyDescent="0.3">
      <c r="A162" s="13">
        <v>1930</v>
      </c>
      <c r="B162" s="29">
        <v>16.7</v>
      </c>
      <c r="C162" s="21">
        <f t="shared" si="2"/>
        <v>-2.5102159953298342E-2</v>
      </c>
      <c r="D162" s="20">
        <v>12.15</v>
      </c>
      <c r="E162" s="21">
        <f>D162/D161-1</f>
        <v>-3.7242472266243998E-2</v>
      </c>
      <c r="F162" s="22">
        <v>2.4799999999999999E-2</v>
      </c>
      <c r="G162" s="22">
        <v>4.24E-2</v>
      </c>
      <c r="H162" s="14">
        <f t="shared" si="3"/>
        <v>4.9902159953298345E-2</v>
      </c>
      <c r="I162" s="14">
        <f t="shared" si="4"/>
        <v>6.7502159953298335E-2</v>
      </c>
    </row>
    <row r="163" spans="1:9" x14ac:dyDescent="0.3">
      <c r="A163" s="13">
        <v>1931</v>
      </c>
      <c r="B163" s="29">
        <v>15.23</v>
      </c>
      <c r="C163" s="21">
        <f t="shared" si="2"/>
        <v>-8.8023952095808267E-2</v>
      </c>
      <c r="D163" s="20">
        <v>10.88</v>
      </c>
      <c r="E163" s="21">
        <f t="shared" ref="E163:E226" si="5">D163/D162-1</f>
        <v>-0.10452674897119341</v>
      </c>
      <c r="F163" s="22">
        <v>1.6500000000000001E-2</v>
      </c>
      <c r="G163" s="22">
        <v>4.2700000000000002E-2</v>
      </c>
      <c r="H163" s="14">
        <f t="shared" si="3"/>
        <v>0.10452395209580827</v>
      </c>
      <c r="I163" s="14">
        <f t="shared" si="4"/>
        <v>0.13072395209580828</v>
      </c>
    </row>
    <row r="164" spans="1:9" x14ac:dyDescent="0.3">
      <c r="A164" s="13">
        <v>1932</v>
      </c>
      <c r="B164" s="29">
        <v>13.66</v>
      </c>
      <c r="C164" s="21">
        <f t="shared" si="2"/>
        <v>-0.10308601444517407</v>
      </c>
      <c r="D164" s="20">
        <v>9.61</v>
      </c>
      <c r="E164" s="21">
        <f t="shared" si="5"/>
        <v>-0.11672794117647067</v>
      </c>
      <c r="F164" s="22">
        <v>1.03E-2</v>
      </c>
      <c r="G164" s="22">
        <v>4.7E-2</v>
      </c>
      <c r="H164" s="14">
        <f t="shared" si="3"/>
        <v>0.11338601444517407</v>
      </c>
      <c r="I164" s="14">
        <f t="shared" si="4"/>
        <v>0.15008601444517405</v>
      </c>
    </row>
    <row r="165" spans="1:9" x14ac:dyDescent="0.3">
      <c r="A165" s="13">
        <v>1933</v>
      </c>
      <c r="B165" s="29">
        <v>12.96</v>
      </c>
      <c r="C165" s="21">
        <f t="shared" si="2"/>
        <v>-5.1244509516837455E-2</v>
      </c>
      <c r="D165" s="20">
        <v>9.36</v>
      </c>
      <c r="E165" s="21">
        <f t="shared" si="5"/>
        <v>-2.6014568158168605E-2</v>
      </c>
      <c r="F165" s="22">
        <v>6.0000000000000001E-3</v>
      </c>
      <c r="G165" s="22">
        <v>4.1800000000000004E-2</v>
      </c>
      <c r="H165" s="14">
        <f t="shared" si="3"/>
        <v>5.7244509516837454E-2</v>
      </c>
      <c r="I165" s="14">
        <f t="shared" si="4"/>
        <v>9.3044509516837459E-2</v>
      </c>
    </row>
    <row r="166" spans="1:9" x14ac:dyDescent="0.3">
      <c r="A166" s="13">
        <v>1934</v>
      </c>
      <c r="B166" s="29">
        <v>13.39</v>
      </c>
      <c r="C166" s="21">
        <f t="shared" si="2"/>
        <v>3.3179012345678993E-2</v>
      </c>
      <c r="D166" s="20">
        <v>9.8800000000000008</v>
      </c>
      <c r="E166" s="21">
        <f t="shared" si="5"/>
        <v>5.5555555555555802E-2</v>
      </c>
      <c r="F166" s="22">
        <v>2.8000000000000004E-3</v>
      </c>
      <c r="G166" s="22">
        <v>3.6900000000000002E-2</v>
      </c>
      <c r="H166" s="14">
        <f t="shared" si="3"/>
        <v>-3.0379012345678993E-2</v>
      </c>
      <c r="I166" s="14">
        <f t="shared" si="4"/>
        <v>3.7209876543210091E-3</v>
      </c>
    </row>
    <row r="167" spans="1:9" x14ac:dyDescent="0.3">
      <c r="A167" s="13">
        <v>1935</v>
      </c>
      <c r="B167" s="29">
        <v>13.73</v>
      </c>
      <c r="C167" s="21">
        <f t="shared" si="2"/>
        <v>2.5392083644510732E-2</v>
      </c>
      <c r="D167" s="20">
        <v>10.07</v>
      </c>
      <c r="E167" s="21">
        <f t="shared" si="5"/>
        <v>1.9230769230769162E-2</v>
      </c>
      <c r="F167" s="22">
        <v>1.7000000000000001E-3</v>
      </c>
      <c r="G167" s="22">
        <v>3.2899999999999999E-2</v>
      </c>
      <c r="H167" s="14">
        <f t="shared" si="3"/>
        <v>-2.3692083644510732E-2</v>
      </c>
      <c r="I167" s="14">
        <f t="shared" si="4"/>
        <v>7.5079163554892664E-3</v>
      </c>
    </row>
    <row r="168" spans="1:9" x14ac:dyDescent="0.3">
      <c r="A168" s="13">
        <v>1936</v>
      </c>
      <c r="B168" s="29">
        <v>13.86</v>
      </c>
      <c r="C168" s="21">
        <f t="shared" si="2"/>
        <v>9.4683175528040842E-3</v>
      </c>
      <c r="D168" s="20">
        <v>10.18</v>
      </c>
      <c r="E168" s="21">
        <f t="shared" si="5"/>
        <v>1.0923535253227312E-2</v>
      </c>
      <c r="F168" s="22">
        <v>1.7000000000000001E-3</v>
      </c>
      <c r="G168" s="22">
        <v>2.9300000000000003E-2</v>
      </c>
      <c r="H168" s="14">
        <f t="shared" si="3"/>
        <v>-7.768317552804084E-3</v>
      </c>
      <c r="I168" s="14">
        <f t="shared" si="4"/>
        <v>1.9831682447195919E-2</v>
      </c>
    </row>
    <row r="169" spans="1:9" x14ac:dyDescent="0.3">
      <c r="A169" s="13">
        <v>1937</v>
      </c>
      <c r="B169" s="29">
        <v>14.36</v>
      </c>
      <c r="C169" s="21">
        <f t="shared" si="2"/>
        <v>3.6075036075036149E-2</v>
      </c>
      <c r="D169" s="20">
        <v>10.61</v>
      </c>
      <c r="E169" s="21">
        <f t="shared" si="5"/>
        <v>4.2239685658153281E-2</v>
      </c>
      <c r="F169" s="22">
        <v>2.8000000000000004E-3</v>
      </c>
      <c r="G169" s="22">
        <v>2.9499999999999998E-2</v>
      </c>
      <c r="H169" s="14">
        <f t="shared" si="3"/>
        <v>-3.3275036075036152E-2</v>
      </c>
      <c r="I169" s="14">
        <f t="shared" si="4"/>
        <v>-6.5750360750361503E-3</v>
      </c>
    </row>
    <row r="170" spans="1:9" x14ac:dyDescent="0.3">
      <c r="A170" s="13">
        <v>1938</v>
      </c>
      <c r="B170" s="29">
        <v>14.09</v>
      </c>
      <c r="C170" s="21">
        <f t="shared" si="2"/>
        <v>-1.8802228412256206E-2</v>
      </c>
      <c r="D170" s="20">
        <v>10.3</v>
      </c>
      <c r="E170" s="21">
        <f t="shared" si="5"/>
        <v>-2.9217719132893394E-2</v>
      </c>
      <c r="F170" s="22">
        <v>7.000000000000001E-4</v>
      </c>
      <c r="G170" s="22">
        <v>2.8799999999999999E-2</v>
      </c>
      <c r="H170" s="14">
        <f t="shared" si="3"/>
        <v>1.9502228412256205E-2</v>
      </c>
      <c r="I170" s="14">
        <f t="shared" si="4"/>
        <v>4.7602228412256205E-2</v>
      </c>
    </row>
    <row r="171" spans="1:9" x14ac:dyDescent="0.3">
      <c r="A171" s="13">
        <v>1939</v>
      </c>
      <c r="B171" s="29">
        <v>13.89</v>
      </c>
      <c r="C171" s="21">
        <f t="shared" si="2"/>
        <v>-1.419446415897796E-2</v>
      </c>
      <c r="D171" s="20">
        <v>10.19</v>
      </c>
      <c r="E171" s="21">
        <f t="shared" si="5"/>
        <v>-1.0679611650485588E-2</v>
      </c>
      <c r="F171" s="22">
        <v>5.0000000000000001E-4</v>
      </c>
      <c r="G171" s="22">
        <v>2.6999999999999996E-2</v>
      </c>
      <c r="H171" s="14">
        <f t="shared" si="3"/>
        <v>1.469446415897796E-2</v>
      </c>
      <c r="I171" s="14">
        <f t="shared" si="4"/>
        <v>4.1194464158977956E-2</v>
      </c>
    </row>
    <row r="172" spans="1:9" x14ac:dyDescent="0.3">
      <c r="A172" s="13">
        <v>1940</v>
      </c>
      <c r="B172" s="29">
        <v>14.03</v>
      </c>
      <c r="C172" s="21">
        <f t="shared" si="2"/>
        <v>1.0079193664506825E-2</v>
      </c>
      <c r="D172" s="20">
        <v>10.33</v>
      </c>
      <c r="E172" s="21">
        <f t="shared" si="5"/>
        <v>1.3738959764475034E-2</v>
      </c>
      <c r="F172" s="22">
        <v>4.0000000000000002E-4</v>
      </c>
      <c r="G172" s="22">
        <v>2.53E-2</v>
      </c>
      <c r="H172" s="14">
        <f t="shared" si="3"/>
        <v>-9.6791936645068254E-3</v>
      </c>
      <c r="I172" s="14">
        <f t="shared" si="4"/>
        <v>1.5220806335493175E-2</v>
      </c>
    </row>
    <row r="173" spans="1:9" x14ac:dyDescent="0.3">
      <c r="A173" s="13">
        <v>1941</v>
      </c>
      <c r="B173" s="29">
        <v>14.73</v>
      </c>
      <c r="C173" s="21">
        <f t="shared" si="2"/>
        <v>4.9893086243763429E-2</v>
      </c>
      <c r="D173" s="20">
        <v>11.03</v>
      </c>
      <c r="E173" s="21">
        <f t="shared" si="5"/>
        <v>6.7763794772507158E-2</v>
      </c>
      <c r="F173" s="22">
        <v>1.2999999999999999E-3</v>
      </c>
      <c r="G173" s="22">
        <v>2.46E-2</v>
      </c>
      <c r="H173" s="14">
        <f t="shared" si="3"/>
        <v>-4.8593086243763427E-2</v>
      </c>
      <c r="I173" s="14">
        <f t="shared" si="4"/>
        <v>-2.5293086243763429E-2</v>
      </c>
    </row>
    <row r="174" spans="1:9" x14ac:dyDescent="0.3">
      <c r="A174" s="13">
        <v>1942</v>
      </c>
      <c r="B174" s="29">
        <v>16.3</v>
      </c>
      <c r="C174" s="21">
        <f t="shared" si="2"/>
        <v>0.1065852002715546</v>
      </c>
      <c r="D174" s="20">
        <v>11.89</v>
      </c>
      <c r="E174" s="21">
        <f t="shared" si="5"/>
        <v>7.7969174977334577E-2</v>
      </c>
      <c r="F174" s="22">
        <v>3.4000000000000002E-3</v>
      </c>
      <c r="G174" s="22">
        <v>2.46E-2</v>
      </c>
      <c r="H174" s="14">
        <f t="shared" si="3"/>
        <v>-0.1031852002715546</v>
      </c>
      <c r="I174" s="14">
        <f t="shared" si="4"/>
        <v>-8.1985200271554606E-2</v>
      </c>
    </row>
    <row r="175" spans="1:9" x14ac:dyDescent="0.3">
      <c r="A175" s="13">
        <v>1943</v>
      </c>
      <c r="B175" s="29">
        <v>17.3</v>
      </c>
      <c r="C175" s="21">
        <f t="shared" si="2"/>
        <v>6.1349693251533832E-2</v>
      </c>
      <c r="D175" s="20">
        <v>12.53</v>
      </c>
      <c r="E175" s="21">
        <f t="shared" si="5"/>
        <v>5.382674516400332E-2</v>
      </c>
      <c r="F175" s="22">
        <v>3.8E-3</v>
      </c>
      <c r="G175" s="22">
        <v>2.4700000000000003E-2</v>
      </c>
      <c r="H175" s="14">
        <f t="shared" si="3"/>
        <v>-5.7549693251533834E-2</v>
      </c>
      <c r="I175" s="14">
        <f t="shared" si="4"/>
        <v>-3.6649693251533833E-2</v>
      </c>
    </row>
    <row r="176" spans="1:9" x14ac:dyDescent="0.3">
      <c r="A176" s="13">
        <v>1944</v>
      </c>
      <c r="B176" s="29">
        <v>17.600000000000001</v>
      </c>
      <c r="C176" s="21">
        <f t="shared" si="2"/>
        <v>1.7341040462427681E-2</v>
      </c>
      <c r="D176" s="20">
        <v>12.81</v>
      </c>
      <c r="E176" s="21">
        <f t="shared" si="5"/>
        <v>2.2346368715083997E-2</v>
      </c>
      <c r="F176" s="22">
        <v>3.8E-3</v>
      </c>
      <c r="G176" s="22">
        <v>2.4799999999999999E-2</v>
      </c>
      <c r="H176" s="14">
        <f t="shared" si="3"/>
        <v>-1.3541040462427682E-2</v>
      </c>
      <c r="I176" s="14">
        <f t="shared" si="4"/>
        <v>7.4589595375723176E-3</v>
      </c>
    </row>
    <row r="177" spans="1:9" x14ac:dyDescent="0.3">
      <c r="A177" s="13">
        <v>1945</v>
      </c>
      <c r="B177" s="29">
        <v>18</v>
      </c>
      <c r="C177" s="21">
        <f t="shared" si="2"/>
        <v>2.2727272727272707E-2</v>
      </c>
      <c r="D177" s="20">
        <v>13.17</v>
      </c>
      <c r="E177" s="21">
        <f t="shared" si="5"/>
        <v>2.8103044496487151E-2</v>
      </c>
      <c r="F177" s="22">
        <v>3.8E-3</v>
      </c>
      <c r="G177" s="22">
        <v>2.3700000000000002E-2</v>
      </c>
      <c r="H177" s="14">
        <f t="shared" si="3"/>
        <v>-1.8927272727272706E-2</v>
      </c>
      <c r="I177" s="14">
        <f t="shared" si="4"/>
        <v>9.7272727272729523E-4</v>
      </c>
    </row>
    <row r="178" spans="1:9" x14ac:dyDescent="0.3">
      <c r="A178" s="13">
        <v>1946</v>
      </c>
      <c r="B178" s="29">
        <v>19.54</v>
      </c>
      <c r="C178" s="21">
        <f t="shared" si="2"/>
        <v>8.5555555555555607E-2</v>
      </c>
      <c r="D178" s="20">
        <v>14.77</v>
      </c>
      <c r="E178" s="21">
        <f t="shared" si="5"/>
        <v>0.1214882308276386</v>
      </c>
      <c r="F178" s="22">
        <v>3.8E-3</v>
      </c>
      <c r="G178" s="22">
        <v>2.1899999999999999E-2</v>
      </c>
      <c r="H178" s="14">
        <f t="shared" si="3"/>
        <v>-8.1755555555555609E-2</v>
      </c>
      <c r="I178" s="14">
        <f t="shared" si="4"/>
        <v>-6.3655555555555604E-2</v>
      </c>
    </row>
    <row r="179" spans="1:9" x14ac:dyDescent="0.3">
      <c r="A179" s="13">
        <v>1947</v>
      </c>
      <c r="B179" s="29">
        <v>22.34</v>
      </c>
      <c r="C179" s="21">
        <f t="shared" si="2"/>
        <v>0.1432958034800409</v>
      </c>
      <c r="D179" s="20">
        <v>16.350000000000001</v>
      </c>
      <c r="E179" s="21">
        <f t="shared" si="5"/>
        <v>0.10697359512525395</v>
      </c>
      <c r="F179" s="22">
        <v>6.0999999999999995E-3</v>
      </c>
      <c r="G179" s="22">
        <v>2.2499999999999999E-2</v>
      </c>
      <c r="H179" s="14">
        <f t="shared" si="3"/>
        <v>-0.1371958034800409</v>
      </c>
      <c r="I179" s="14">
        <f t="shared" si="4"/>
        <v>-0.1207958034800409</v>
      </c>
    </row>
    <row r="180" spans="1:9" x14ac:dyDescent="0.3">
      <c r="A180" s="13">
        <v>1948</v>
      </c>
      <c r="B180" s="29">
        <v>24.08</v>
      </c>
      <c r="C180" s="21">
        <f t="shared" si="2"/>
        <v>7.7887197851387535E-2</v>
      </c>
      <c r="D180" s="20">
        <v>17.28</v>
      </c>
      <c r="E180" s="21">
        <f t="shared" si="5"/>
        <v>5.6880733944954187E-2</v>
      </c>
      <c r="F180" s="22">
        <v>1.0500000000000001E-2</v>
      </c>
      <c r="G180" s="22">
        <v>2.4399999999999998E-2</v>
      </c>
      <c r="H180" s="14">
        <f t="shared" si="3"/>
        <v>-6.738719785138754E-2</v>
      </c>
      <c r="I180" s="14">
        <f t="shared" si="4"/>
        <v>-5.3487197851387537E-2</v>
      </c>
    </row>
    <row r="181" spans="1:9" x14ac:dyDescent="0.3">
      <c r="A181" s="13">
        <v>1949</v>
      </c>
      <c r="B181" s="29">
        <v>23.85</v>
      </c>
      <c r="C181" s="21">
        <f t="shared" si="2"/>
        <v>-9.5514950166111223E-3</v>
      </c>
      <c r="D181" s="20">
        <v>17.260000000000002</v>
      </c>
      <c r="E181" s="21">
        <f t="shared" si="5"/>
        <v>-1.1574074074073293E-3</v>
      </c>
      <c r="F181" s="22">
        <v>1.11E-2</v>
      </c>
      <c r="G181" s="22">
        <v>2.3099999999999999E-2</v>
      </c>
      <c r="H181" s="14">
        <f t="shared" si="3"/>
        <v>2.0651495016611121E-2</v>
      </c>
      <c r="I181" s="14">
        <f t="shared" si="4"/>
        <v>3.2651495016611118E-2</v>
      </c>
    </row>
    <row r="182" spans="1:9" x14ac:dyDescent="0.3">
      <c r="A182" s="13">
        <v>1950</v>
      </c>
      <c r="B182" s="29">
        <v>24.08</v>
      </c>
      <c r="C182" s="21">
        <f t="shared" si="2"/>
        <v>9.6436058700208882E-3</v>
      </c>
      <c r="D182" s="20">
        <v>17.45</v>
      </c>
      <c r="E182" s="21">
        <f t="shared" si="5"/>
        <v>1.1008111239860785E-2</v>
      </c>
      <c r="F182" s="22">
        <v>1.2E-2</v>
      </c>
      <c r="G182" s="22">
        <v>2.3199999999999998E-2</v>
      </c>
      <c r="H182" s="14">
        <f t="shared" si="3"/>
        <v>2.356394129979112E-3</v>
      </c>
      <c r="I182" s="14">
        <f t="shared" si="4"/>
        <v>1.355639412997911E-2</v>
      </c>
    </row>
    <row r="183" spans="1:9" x14ac:dyDescent="0.3">
      <c r="A183" s="13">
        <v>1951</v>
      </c>
      <c r="B183" s="29">
        <v>25.98</v>
      </c>
      <c r="C183" s="21">
        <f t="shared" si="2"/>
        <v>7.8903654485049879E-2</v>
      </c>
      <c r="D183" s="20">
        <v>18.71</v>
      </c>
      <c r="E183" s="21">
        <f t="shared" si="5"/>
        <v>7.2206303724928533E-2</v>
      </c>
      <c r="F183" s="22">
        <v>1.52E-2</v>
      </c>
      <c r="G183" s="22">
        <v>2.5699999999999997E-2</v>
      </c>
      <c r="H183" s="14">
        <f t="shared" si="3"/>
        <v>-6.3703654485049874E-2</v>
      </c>
      <c r="I183" s="14">
        <f t="shared" si="4"/>
        <v>-5.3203654485049878E-2</v>
      </c>
    </row>
    <row r="184" spans="1:9" x14ac:dyDescent="0.3">
      <c r="A184" s="13">
        <v>1952</v>
      </c>
      <c r="B184" s="29">
        <v>26.55</v>
      </c>
      <c r="C184" s="21">
        <f t="shared" si="2"/>
        <v>2.1939953810623525E-2</v>
      </c>
      <c r="D184" s="20">
        <v>19</v>
      </c>
      <c r="E184" s="21">
        <f t="shared" si="5"/>
        <v>1.5499732763228247E-2</v>
      </c>
      <c r="F184" s="22">
        <v>1.72E-2</v>
      </c>
      <c r="G184" s="22">
        <v>2.6800000000000001E-2</v>
      </c>
      <c r="H184" s="14">
        <f t="shared" si="3"/>
        <v>-4.7399538106235248E-3</v>
      </c>
      <c r="I184" s="14">
        <f t="shared" si="4"/>
        <v>4.8600461893764761E-3</v>
      </c>
    </row>
    <row r="185" spans="1:9" x14ac:dyDescent="0.3">
      <c r="A185" s="13">
        <v>1953</v>
      </c>
      <c r="B185" s="29">
        <v>26.75</v>
      </c>
      <c r="C185" s="21">
        <f t="shared" si="2"/>
        <v>7.532956685499137E-3</v>
      </c>
      <c r="D185" s="20">
        <v>19.25</v>
      </c>
      <c r="E185" s="21">
        <f t="shared" si="5"/>
        <v>1.3157894736842035E-2</v>
      </c>
      <c r="F185" s="22">
        <v>1.9E-2</v>
      </c>
      <c r="G185" s="22">
        <v>3.0600000000000002E-2</v>
      </c>
      <c r="H185" s="14">
        <f t="shared" si="3"/>
        <v>1.1467043314500863E-2</v>
      </c>
      <c r="I185" s="14">
        <f t="shared" si="4"/>
        <v>2.3067043314500865E-2</v>
      </c>
    </row>
    <row r="186" spans="1:9" x14ac:dyDescent="0.3">
      <c r="A186" s="13">
        <v>1954</v>
      </c>
      <c r="B186" s="29">
        <v>26.88</v>
      </c>
      <c r="C186" s="21">
        <f t="shared" si="2"/>
        <v>4.8598130841122078E-3</v>
      </c>
      <c r="D186" s="20">
        <v>19.440000000000001</v>
      </c>
      <c r="E186" s="21">
        <f t="shared" si="5"/>
        <v>9.8701298701300288E-3</v>
      </c>
      <c r="F186" s="22">
        <v>9.3999999999999986E-3</v>
      </c>
      <c r="G186" s="22">
        <v>2.64E-2</v>
      </c>
      <c r="H186" s="14">
        <f t="shared" si="3"/>
        <v>4.5401869158877908E-3</v>
      </c>
      <c r="I186" s="14">
        <f t="shared" si="4"/>
        <v>2.1540186915887792E-2</v>
      </c>
    </row>
    <row r="187" spans="1:9" x14ac:dyDescent="0.3">
      <c r="A187" s="13">
        <v>1955</v>
      </c>
      <c r="B187" s="29">
        <v>26.78</v>
      </c>
      <c r="C187" s="21">
        <f t="shared" si="2"/>
        <v>-3.7202380952380265E-3</v>
      </c>
      <c r="D187" s="20">
        <v>19.78</v>
      </c>
      <c r="E187" s="21">
        <f t="shared" si="5"/>
        <v>1.7489711934156382E-2</v>
      </c>
      <c r="F187" s="22">
        <v>1.7299999999999999E-2</v>
      </c>
      <c r="G187" s="22">
        <v>2.8999999999999998E-2</v>
      </c>
      <c r="H187" s="14">
        <f t="shared" si="3"/>
        <v>2.1020238095238026E-2</v>
      </c>
      <c r="I187" s="14">
        <f t="shared" si="4"/>
        <v>3.2720238095238025E-2</v>
      </c>
    </row>
    <row r="188" spans="1:9" x14ac:dyDescent="0.3">
      <c r="A188" s="13">
        <v>1956</v>
      </c>
      <c r="B188" s="29">
        <v>27.18</v>
      </c>
      <c r="C188" s="21">
        <f t="shared" si="2"/>
        <v>1.4936519790888614E-2</v>
      </c>
      <c r="D188" s="20">
        <v>20.45</v>
      </c>
      <c r="E188" s="21">
        <f t="shared" si="5"/>
        <v>3.3872598584428593E-2</v>
      </c>
      <c r="F188" s="22">
        <v>2.6200000000000001E-2</v>
      </c>
      <c r="G188" s="22">
        <v>3.1400000000000004E-2</v>
      </c>
      <c r="H188" s="14">
        <f t="shared" si="3"/>
        <v>1.1263480209111387E-2</v>
      </c>
      <c r="I188" s="14">
        <f t="shared" si="4"/>
        <v>1.646348020911139E-2</v>
      </c>
    </row>
    <row r="189" spans="1:9" x14ac:dyDescent="0.3">
      <c r="A189" s="13">
        <v>1957</v>
      </c>
      <c r="B189" s="29">
        <v>28.15</v>
      </c>
      <c r="C189" s="21">
        <f t="shared" si="2"/>
        <v>3.5688005886681307E-2</v>
      </c>
      <c r="D189" s="20">
        <v>21.13</v>
      </c>
      <c r="E189" s="21">
        <f t="shared" si="5"/>
        <v>3.3251833740831183E-2</v>
      </c>
      <c r="F189" s="22">
        <v>3.2300000000000002E-2</v>
      </c>
      <c r="G189" s="22">
        <v>3.5400000000000001E-2</v>
      </c>
      <c r="H189" s="14">
        <f t="shared" si="3"/>
        <v>-3.3880058866813043E-3</v>
      </c>
      <c r="I189" s="14">
        <f t="shared" si="4"/>
        <v>-2.8800588668130567E-4</v>
      </c>
    </row>
    <row r="190" spans="1:9" x14ac:dyDescent="0.3">
      <c r="A190" s="13">
        <v>1958</v>
      </c>
      <c r="B190" s="29">
        <v>28.92</v>
      </c>
      <c r="C190" s="21">
        <f t="shared" si="2"/>
        <v>2.7353463587922011E-2</v>
      </c>
      <c r="D190" s="20">
        <v>21.64</v>
      </c>
      <c r="E190" s="21">
        <f t="shared" si="5"/>
        <v>2.4136299100804726E-2</v>
      </c>
      <c r="F190" s="22">
        <v>1.78E-2</v>
      </c>
      <c r="G190" s="22">
        <v>3.4799999999999998E-2</v>
      </c>
      <c r="H190" s="14">
        <f t="shared" si="3"/>
        <v>-9.5534635879220113E-3</v>
      </c>
      <c r="I190" s="14">
        <f t="shared" si="4"/>
        <v>7.4465364120779864E-3</v>
      </c>
    </row>
    <row r="191" spans="1:9" x14ac:dyDescent="0.3">
      <c r="A191" s="13">
        <v>1959</v>
      </c>
      <c r="B191" s="29">
        <v>29.16</v>
      </c>
      <c r="C191" s="21">
        <f t="shared" si="2"/>
        <v>8.2987551867219622E-3</v>
      </c>
      <c r="D191" s="20">
        <v>21.88</v>
      </c>
      <c r="E191" s="21">
        <f t="shared" si="5"/>
        <v>1.109057301293892E-2</v>
      </c>
      <c r="F191" s="22">
        <v>3.3700000000000001E-2</v>
      </c>
      <c r="G191" s="22">
        <v>4.1299999999999996E-2</v>
      </c>
      <c r="H191" s="14">
        <f t="shared" si="3"/>
        <v>2.5401244813278039E-2</v>
      </c>
      <c r="I191" s="14">
        <f t="shared" si="4"/>
        <v>3.3001244813278034E-2</v>
      </c>
    </row>
    <row r="192" spans="1:9" x14ac:dyDescent="0.3">
      <c r="A192" s="13">
        <v>1960</v>
      </c>
      <c r="B192" s="29">
        <v>29.62</v>
      </c>
      <c r="C192" s="21">
        <f t="shared" si="2"/>
        <v>1.5775034293552759E-2</v>
      </c>
      <c r="D192" s="20">
        <v>22.19</v>
      </c>
      <c r="E192" s="21">
        <f t="shared" si="5"/>
        <v>1.4168190127970881E-2</v>
      </c>
      <c r="F192" s="22">
        <v>2.87E-2</v>
      </c>
      <c r="G192" s="22">
        <v>4.0599999999999997E-2</v>
      </c>
      <c r="H192" s="14">
        <f t="shared" si="3"/>
        <v>1.2924965706447241E-2</v>
      </c>
      <c r="I192" s="14">
        <f t="shared" si="4"/>
        <v>2.4824965706447238E-2</v>
      </c>
    </row>
    <row r="193" spans="1:9" x14ac:dyDescent="0.3">
      <c r="A193" s="13">
        <v>1961</v>
      </c>
      <c r="B193" s="29">
        <v>29.92</v>
      </c>
      <c r="C193" s="21">
        <f t="shared" si="2"/>
        <v>1.0128291694800895E-2</v>
      </c>
      <c r="D193" s="20">
        <v>22.44</v>
      </c>
      <c r="E193" s="21">
        <f t="shared" si="5"/>
        <v>1.1266336187471859E-2</v>
      </c>
      <c r="F193" s="22">
        <v>2.3599999999999999E-2</v>
      </c>
      <c r="G193" s="22">
        <v>3.9199999999999999E-2</v>
      </c>
      <c r="H193" s="14">
        <f t="shared" si="3"/>
        <v>1.3471708305199104E-2</v>
      </c>
      <c r="I193" s="14">
        <f t="shared" si="4"/>
        <v>2.9071708305199104E-2</v>
      </c>
    </row>
    <row r="194" spans="1:9" x14ac:dyDescent="0.3">
      <c r="A194" s="13">
        <v>1962</v>
      </c>
      <c r="B194" s="29">
        <v>30.26</v>
      </c>
      <c r="C194" s="21">
        <f t="shared" si="2"/>
        <v>1.1363636363636465E-2</v>
      </c>
      <c r="D194" s="20">
        <v>22.74</v>
      </c>
      <c r="E194" s="21">
        <f t="shared" si="5"/>
        <v>1.3368983957219083E-2</v>
      </c>
      <c r="F194" s="22">
        <v>2.7699999999999999E-2</v>
      </c>
      <c r="G194" s="22">
        <v>3.9900000000000005E-2</v>
      </c>
      <c r="H194" s="14">
        <f t="shared" si="3"/>
        <v>1.6336363636363534E-2</v>
      </c>
      <c r="I194" s="14">
        <f t="shared" si="4"/>
        <v>2.853636363636354E-2</v>
      </c>
    </row>
    <row r="195" spans="1:9" x14ac:dyDescent="0.3">
      <c r="A195" s="13">
        <v>1963</v>
      </c>
      <c r="B195" s="29">
        <v>30.62</v>
      </c>
      <c r="C195" s="21">
        <f t="shared" si="2"/>
        <v>1.1896893588896118E-2</v>
      </c>
      <c r="D195" s="20">
        <v>23</v>
      </c>
      <c r="E195" s="21">
        <f t="shared" si="5"/>
        <v>1.1433597185576128E-2</v>
      </c>
      <c r="F195" s="22">
        <v>3.1600000000000003E-2</v>
      </c>
      <c r="G195" s="22">
        <v>4.0500000000000001E-2</v>
      </c>
      <c r="H195" s="14">
        <f t="shared" si="3"/>
        <v>1.9703106411103885E-2</v>
      </c>
      <c r="I195" s="14">
        <f t="shared" si="4"/>
        <v>2.8603106411103883E-2</v>
      </c>
    </row>
    <row r="196" spans="1:9" x14ac:dyDescent="0.3">
      <c r="A196" s="13">
        <v>1964</v>
      </c>
      <c r="B196" s="29">
        <v>31.03</v>
      </c>
      <c r="C196" s="21">
        <f t="shared" si="2"/>
        <v>1.3389941214892342E-2</v>
      </c>
      <c r="D196" s="20">
        <v>23.34</v>
      </c>
      <c r="E196" s="21">
        <f t="shared" si="5"/>
        <v>1.4782608695652177E-2</v>
      </c>
      <c r="F196" s="22">
        <v>3.5400000000000001E-2</v>
      </c>
      <c r="G196" s="22">
        <v>4.1900000000000007E-2</v>
      </c>
      <c r="H196" s="14">
        <f t="shared" si="3"/>
        <v>2.2010058785107658E-2</v>
      </c>
      <c r="I196" s="14">
        <f t="shared" si="4"/>
        <v>2.8510058785107664E-2</v>
      </c>
    </row>
    <row r="197" spans="1:9" x14ac:dyDescent="0.3">
      <c r="A197" s="13">
        <v>1965</v>
      </c>
      <c r="B197" s="29">
        <v>31.56</v>
      </c>
      <c r="C197" s="21">
        <f t="shared" si="2"/>
        <v>1.7080244924266852E-2</v>
      </c>
      <c r="D197" s="20">
        <v>23.78</v>
      </c>
      <c r="E197" s="21">
        <f t="shared" si="5"/>
        <v>1.8851756640959838E-2</v>
      </c>
      <c r="F197" s="22">
        <v>3.95E-2</v>
      </c>
      <c r="G197" s="22">
        <v>4.2699999999999995E-2</v>
      </c>
      <c r="H197" s="14">
        <f t="shared" si="3"/>
        <v>2.2419755075733148E-2</v>
      </c>
      <c r="I197" s="14">
        <f t="shared" si="4"/>
        <v>2.5619755075733143E-2</v>
      </c>
    </row>
    <row r="198" spans="1:9" x14ac:dyDescent="0.3">
      <c r="A198" s="13">
        <v>1966</v>
      </c>
      <c r="B198" s="29">
        <v>32.46</v>
      </c>
      <c r="C198" s="21">
        <f t="shared" si="2"/>
        <v>2.8517110266159662E-2</v>
      </c>
      <c r="D198" s="20">
        <v>24.46</v>
      </c>
      <c r="E198" s="21">
        <f t="shared" si="5"/>
        <v>2.8595458368376736E-2</v>
      </c>
      <c r="F198" s="22">
        <v>4.8600000000000004E-2</v>
      </c>
      <c r="G198" s="22">
        <v>4.7699999999999992E-2</v>
      </c>
      <c r="H198" s="14">
        <f t="shared" si="3"/>
        <v>2.0082889733840342E-2</v>
      </c>
      <c r="I198" s="14">
        <f t="shared" si="4"/>
        <v>1.918288973384033E-2</v>
      </c>
    </row>
    <row r="199" spans="1:9" x14ac:dyDescent="0.3">
      <c r="A199" s="13">
        <v>1967</v>
      </c>
      <c r="B199" s="29">
        <v>33.4</v>
      </c>
      <c r="C199" s="21">
        <f t="shared" si="2"/>
        <v>2.8958718422674057E-2</v>
      </c>
      <c r="D199" s="20">
        <v>25.21</v>
      </c>
      <c r="E199" s="21">
        <f t="shared" si="5"/>
        <v>3.0662305805396528E-2</v>
      </c>
      <c r="F199" s="22">
        <v>4.2900000000000001E-2</v>
      </c>
      <c r="G199" s="22">
        <v>5.0099999999999999E-2</v>
      </c>
      <c r="H199" s="14">
        <f t="shared" si="3"/>
        <v>1.3941281577325944E-2</v>
      </c>
      <c r="I199" s="14">
        <f t="shared" si="4"/>
        <v>2.1141281577325942E-2</v>
      </c>
    </row>
    <row r="200" spans="1:9" x14ac:dyDescent="0.3">
      <c r="A200" s="13">
        <v>1968</v>
      </c>
      <c r="B200" s="29">
        <v>34.799999999999997</v>
      </c>
      <c r="C200" s="21">
        <f t="shared" ref="C200:C247" si="6">B200/B199-1</f>
        <v>4.1916167664670656E-2</v>
      </c>
      <c r="D200" s="20">
        <v>26.3</v>
      </c>
      <c r="E200" s="21">
        <f t="shared" si="5"/>
        <v>4.3236810789369251E-2</v>
      </c>
      <c r="F200" s="22">
        <v>5.3399999999999996E-2</v>
      </c>
      <c r="G200" s="22">
        <v>5.45E-2</v>
      </c>
      <c r="H200" s="14">
        <f t="shared" si="3"/>
        <v>1.148383233532934E-2</v>
      </c>
      <c r="I200" s="14">
        <f t="shared" si="4"/>
        <v>1.2583832335329344E-2</v>
      </c>
    </row>
    <row r="201" spans="1:9" x14ac:dyDescent="0.3">
      <c r="A201" s="13">
        <v>1969</v>
      </c>
      <c r="B201" s="29">
        <v>36.67</v>
      </c>
      <c r="C201" s="21">
        <f t="shared" si="6"/>
        <v>5.37356321839082E-2</v>
      </c>
      <c r="D201" s="20">
        <v>27.59</v>
      </c>
      <c r="E201" s="21">
        <f t="shared" si="5"/>
        <v>4.9049429657794574E-2</v>
      </c>
      <c r="F201" s="22">
        <v>6.6699999999999995E-2</v>
      </c>
      <c r="G201" s="22">
        <v>6.3299999999999995E-2</v>
      </c>
      <c r="H201" s="14">
        <f t="shared" si="3"/>
        <v>1.2964367816091796E-2</v>
      </c>
      <c r="I201" s="14">
        <f t="shared" si="4"/>
        <v>9.5643678160917955E-3</v>
      </c>
    </row>
    <row r="202" spans="1:9" x14ac:dyDescent="0.3">
      <c r="A202" s="13">
        <v>1970</v>
      </c>
      <c r="B202" s="29">
        <v>38.840000000000003</v>
      </c>
      <c r="C202" s="21">
        <f t="shared" si="6"/>
        <v>5.9176438505590401E-2</v>
      </c>
      <c r="D202" s="20">
        <v>29.06</v>
      </c>
      <c r="E202" s="21">
        <f t="shared" si="5"/>
        <v>5.3280173976078204E-2</v>
      </c>
      <c r="F202" s="22">
        <v>6.3899999999999998E-2</v>
      </c>
      <c r="G202" s="22">
        <v>6.8600000000000008E-2</v>
      </c>
      <c r="H202" s="14">
        <f t="shared" si="3"/>
        <v>4.7235614944095977E-3</v>
      </c>
      <c r="I202" s="14">
        <f t="shared" si="4"/>
        <v>9.4235614944096074E-3</v>
      </c>
    </row>
    <row r="203" spans="1:9" x14ac:dyDescent="0.3">
      <c r="A203" s="13">
        <v>1971</v>
      </c>
      <c r="B203" s="29">
        <v>40.51</v>
      </c>
      <c r="C203" s="21">
        <f t="shared" si="6"/>
        <v>4.2996910401647659E-2</v>
      </c>
      <c r="D203" s="20">
        <v>30.52</v>
      </c>
      <c r="E203" s="21">
        <f t="shared" si="5"/>
        <v>5.0240880935994436E-2</v>
      </c>
      <c r="F203" s="22">
        <v>4.3299999999999998E-2</v>
      </c>
      <c r="G203" s="22">
        <v>6.1200000000000004E-2</v>
      </c>
      <c r="H203" s="14">
        <f t="shared" si="3"/>
        <v>3.0308959835233934E-4</v>
      </c>
      <c r="I203" s="14">
        <f t="shared" si="4"/>
        <v>1.8203089598352346E-2</v>
      </c>
    </row>
    <row r="204" spans="1:9" x14ac:dyDescent="0.3">
      <c r="A204" s="13">
        <v>1972</v>
      </c>
      <c r="B204" s="29">
        <v>41.85</v>
      </c>
      <c r="C204" s="21">
        <f t="shared" si="6"/>
        <v>3.3078252283387011E-2</v>
      </c>
      <c r="D204" s="20">
        <v>31.82</v>
      </c>
      <c r="E204" s="21">
        <f t="shared" si="5"/>
        <v>4.2595019659239952E-2</v>
      </c>
      <c r="F204" s="22">
        <v>4.07E-2</v>
      </c>
      <c r="G204" s="22">
        <v>6.0100000000000001E-2</v>
      </c>
      <c r="H204" s="14">
        <f t="shared" si="3"/>
        <v>7.6217477166129893E-3</v>
      </c>
      <c r="I204" s="14">
        <f t="shared" si="4"/>
        <v>2.702174771661299E-2</v>
      </c>
    </row>
    <row r="205" spans="1:9" x14ac:dyDescent="0.3">
      <c r="A205" s="13">
        <v>1973</v>
      </c>
      <c r="B205" s="29">
        <v>44.45</v>
      </c>
      <c r="C205" s="21">
        <f t="shared" si="6"/>
        <v>6.212664277180413E-2</v>
      </c>
      <c r="D205" s="20">
        <v>33.6</v>
      </c>
      <c r="E205" s="21">
        <f t="shared" si="5"/>
        <v>5.5939660590823337E-2</v>
      </c>
      <c r="F205" s="22">
        <v>7.0300000000000001E-2</v>
      </c>
      <c r="G205" s="22">
        <v>7.1199999999999999E-2</v>
      </c>
      <c r="H205" s="14">
        <f t="shared" si="3"/>
        <v>8.1733572281958711E-3</v>
      </c>
      <c r="I205" s="14">
        <f t="shared" si="4"/>
        <v>9.0733572281958691E-3</v>
      </c>
    </row>
    <row r="206" spans="1:9" x14ac:dyDescent="0.3">
      <c r="A206" s="13">
        <v>1974</v>
      </c>
      <c r="B206" s="29">
        <v>49.33</v>
      </c>
      <c r="C206" s="21">
        <f t="shared" si="6"/>
        <v>0.10978627671541052</v>
      </c>
      <c r="D206" s="20">
        <v>36.619999999999997</v>
      </c>
      <c r="E206" s="21">
        <f t="shared" si="5"/>
        <v>8.9880952380952284E-2</v>
      </c>
      <c r="F206" s="22">
        <v>7.8299999999999995E-2</v>
      </c>
      <c r="G206" s="22">
        <v>8.0500000000000002E-2</v>
      </c>
      <c r="H206" s="14">
        <f t="shared" si="3"/>
        <v>-3.148627671541053E-2</v>
      </c>
      <c r="I206" s="14">
        <f t="shared" si="4"/>
        <v>-2.9286276715410522E-2</v>
      </c>
    </row>
    <row r="207" spans="1:9" x14ac:dyDescent="0.3">
      <c r="A207" s="13">
        <v>1975</v>
      </c>
      <c r="B207" s="29">
        <v>53.84</v>
      </c>
      <c r="C207" s="21">
        <f t="shared" si="6"/>
        <v>9.1425096290290053E-2</v>
      </c>
      <c r="D207" s="20">
        <v>40.03</v>
      </c>
      <c r="E207" s="21">
        <f t="shared" si="5"/>
        <v>9.3118514472965597E-2</v>
      </c>
      <c r="F207" s="22">
        <v>5.7699999999999994E-2</v>
      </c>
      <c r="G207" s="22">
        <v>8.1900000000000001E-2</v>
      </c>
      <c r="H207" s="14">
        <f t="shared" si="3"/>
        <v>-3.3725096290290059E-2</v>
      </c>
      <c r="I207" s="14">
        <f t="shared" si="4"/>
        <v>-9.5250962902900527E-3</v>
      </c>
    </row>
    <row r="208" spans="1:9" x14ac:dyDescent="0.3">
      <c r="A208" s="13">
        <v>1976</v>
      </c>
      <c r="B208" s="29">
        <v>56.94</v>
      </c>
      <c r="C208" s="21">
        <f t="shared" si="6"/>
        <v>5.7578008915304402E-2</v>
      </c>
      <c r="D208" s="20">
        <v>42.3</v>
      </c>
      <c r="E208" s="21">
        <f t="shared" si="5"/>
        <v>5.670746939795146E-2</v>
      </c>
      <c r="F208" s="22">
        <v>4.9699999999999994E-2</v>
      </c>
      <c r="G208" s="22">
        <v>7.8600000000000003E-2</v>
      </c>
      <c r="H208" s="14">
        <f t="shared" si="3"/>
        <v>-7.8780089153044075E-3</v>
      </c>
      <c r="I208" s="14">
        <f t="shared" si="4"/>
        <v>2.1021991084695602E-2</v>
      </c>
    </row>
    <row r="209" spans="1:9" x14ac:dyDescent="0.3">
      <c r="A209" s="13">
        <v>1977</v>
      </c>
      <c r="B209" s="29">
        <v>60.61</v>
      </c>
      <c r="C209" s="21">
        <f t="shared" si="6"/>
        <v>6.4453811029153485E-2</v>
      </c>
      <c r="D209" s="20">
        <v>45.02</v>
      </c>
      <c r="E209" s="21">
        <f t="shared" si="5"/>
        <v>6.4302600472813332E-2</v>
      </c>
      <c r="F209" s="22">
        <v>5.2699999999999997E-2</v>
      </c>
      <c r="G209" s="22">
        <v>7.6999999999999999E-2</v>
      </c>
      <c r="H209" s="14">
        <f t="shared" si="3"/>
        <v>-1.1753811029153488E-2</v>
      </c>
      <c r="I209" s="14">
        <f t="shared" si="4"/>
        <v>1.2546188970846514E-2</v>
      </c>
    </row>
    <row r="210" spans="1:9" x14ac:dyDescent="0.3">
      <c r="A210" s="13">
        <v>1978</v>
      </c>
      <c r="B210" s="29">
        <v>65.22</v>
      </c>
      <c r="C210" s="21">
        <f t="shared" si="6"/>
        <v>7.6060056096353801E-2</v>
      </c>
      <c r="D210" s="20">
        <v>48.23</v>
      </c>
      <c r="E210" s="21">
        <f t="shared" si="5"/>
        <v>7.1301643713904683E-2</v>
      </c>
      <c r="F210" s="22">
        <v>7.1900000000000006E-2</v>
      </c>
      <c r="G210" s="22">
        <v>8.48E-2</v>
      </c>
      <c r="H210" s="14">
        <f t="shared" si="3"/>
        <v>-4.1600560963537953E-3</v>
      </c>
      <c r="I210" s="14">
        <f t="shared" si="4"/>
        <v>8.7399439036461996E-3</v>
      </c>
    </row>
    <row r="211" spans="1:9" x14ac:dyDescent="0.3">
      <c r="A211" s="13">
        <v>1979</v>
      </c>
      <c r="B211" s="29">
        <v>72.569999999999993</v>
      </c>
      <c r="C211" s="21">
        <f t="shared" si="6"/>
        <v>0.11269549218031272</v>
      </c>
      <c r="D211" s="20">
        <v>52.25</v>
      </c>
      <c r="E211" s="21">
        <f t="shared" si="5"/>
        <v>8.3350611652498463E-2</v>
      </c>
      <c r="F211" s="22">
        <v>0.1007</v>
      </c>
      <c r="G211" s="22">
        <v>9.3100000000000002E-2</v>
      </c>
      <c r="H211" s="14">
        <f t="shared" si="3"/>
        <v>-1.199549218031272E-2</v>
      </c>
      <c r="I211" s="14">
        <f t="shared" si="4"/>
        <v>-1.9595492180312715E-2</v>
      </c>
    </row>
    <row r="212" spans="1:9" x14ac:dyDescent="0.3">
      <c r="A212" s="13">
        <v>1980</v>
      </c>
      <c r="B212" s="29">
        <v>82.38</v>
      </c>
      <c r="C212" s="21">
        <f t="shared" si="6"/>
        <v>0.13517982637453496</v>
      </c>
      <c r="D212" s="20">
        <v>57.04</v>
      </c>
      <c r="E212" s="21">
        <f t="shared" si="5"/>
        <v>9.1674641148325353E-2</v>
      </c>
      <c r="F212" s="22">
        <v>0.1139</v>
      </c>
      <c r="G212" s="22">
        <v>0.1134</v>
      </c>
      <c r="H212" s="14">
        <f t="shared" si="3"/>
        <v>-2.127982637453496E-2</v>
      </c>
      <c r="I212" s="14">
        <f t="shared" si="4"/>
        <v>-2.1779826374534961E-2</v>
      </c>
    </row>
    <row r="213" spans="1:9" x14ac:dyDescent="0.3">
      <c r="A213" s="13">
        <v>1981</v>
      </c>
      <c r="B213" s="29">
        <v>90.93</v>
      </c>
      <c r="C213" s="21">
        <f t="shared" si="6"/>
        <v>0.10378732702112181</v>
      </c>
      <c r="D213" s="20">
        <v>62.37</v>
      </c>
      <c r="E213" s="21">
        <f t="shared" si="5"/>
        <v>9.3443197755960661E-2</v>
      </c>
      <c r="F213" s="22">
        <v>0.1404</v>
      </c>
      <c r="G213" s="22">
        <v>0.1358</v>
      </c>
      <c r="H213" s="14">
        <f t="shared" si="3"/>
        <v>3.6612672978878186E-2</v>
      </c>
      <c r="I213" s="14">
        <f t="shared" si="4"/>
        <v>3.2012672978878193E-2</v>
      </c>
    </row>
    <row r="214" spans="1:9" x14ac:dyDescent="0.3">
      <c r="A214" s="13">
        <v>1982</v>
      </c>
      <c r="B214" s="29">
        <v>96.5</v>
      </c>
      <c r="C214" s="21">
        <f t="shared" si="6"/>
        <v>6.1255911140437602E-2</v>
      </c>
      <c r="D214" s="20">
        <v>66.25</v>
      </c>
      <c r="E214" s="21">
        <f t="shared" si="5"/>
        <v>6.2209395542728974E-2</v>
      </c>
      <c r="F214" s="22">
        <v>0.106</v>
      </c>
      <c r="G214" s="22">
        <v>0.12839999999999999</v>
      </c>
      <c r="H214" s="14">
        <f t="shared" si="3"/>
        <v>4.4744088859562395E-2</v>
      </c>
      <c r="I214" s="14">
        <f t="shared" si="4"/>
        <v>6.7144088859562384E-2</v>
      </c>
    </row>
    <row r="215" spans="1:9" x14ac:dyDescent="0.3">
      <c r="A215" s="13">
        <v>1983</v>
      </c>
      <c r="B215" s="29">
        <v>99.6</v>
      </c>
      <c r="C215" s="21">
        <f t="shared" si="6"/>
        <v>3.2124352331606154E-2</v>
      </c>
      <c r="D215" s="20">
        <v>68.88</v>
      </c>
      <c r="E215" s="21">
        <f t="shared" si="5"/>
        <v>3.9698113207547125E-2</v>
      </c>
      <c r="F215" s="22">
        <v>8.6199999999999999E-2</v>
      </c>
      <c r="G215" s="22">
        <v>0.11259999999999999</v>
      </c>
      <c r="H215" s="14">
        <f t="shared" si="3"/>
        <v>5.4075647668393845E-2</v>
      </c>
      <c r="I215" s="14">
        <f t="shared" si="4"/>
        <v>8.0475647668393838E-2</v>
      </c>
    </row>
    <row r="216" spans="1:9" x14ac:dyDescent="0.3">
      <c r="A216" s="13">
        <v>1984</v>
      </c>
      <c r="B216" s="29">
        <v>103.9</v>
      </c>
      <c r="C216" s="21">
        <f t="shared" si="6"/>
        <v>4.3172690763052302E-2</v>
      </c>
      <c r="D216" s="20">
        <v>71.44</v>
      </c>
      <c r="E216" s="21">
        <f t="shared" si="5"/>
        <v>3.716608594657389E-2</v>
      </c>
      <c r="F216" s="22">
        <v>9.5399999999999985E-2</v>
      </c>
      <c r="G216" s="22">
        <v>0.12429999999999999</v>
      </c>
      <c r="H216" s="14">
        <f t="shared" ref="H216:H247" si="7">F216-C216</f>
        <v>5.2227309236947683E-2</v>
      </c>
      <c r="I216" s="14">
        <f t="shared" ref="I216:I247" si="8">G216-C216</f>
        <v>8.1127309236947692E-2</v>
      </c>
    </row>
    <row r="217" spans="1:9" x14ac:dyDescent="0.3">
      <c r="A217" s="13">
        <v>1985</v>
      </c>
      <c r="B217" s="29">
        <v>107.6</v>
      </c>
      <c r="C217" s="21">
        <f t="shared" si="6"/>
        <v>3.5611164581328181E-2</v>
      </c>
      <c r="D217" s="20">
        <v>73.69</v>
      </c>
      <c r="E217" s="21">
        <f t="shared" si="5"/>
        <v>3.14949608062709E-2</v>
      </c>
      <c r="F217" s="22">
        <v>7.4700000000000003E-2</v>
      </c>
      <c r="G217" s="22">
        <v>0.10880000000000001</v>
      </c>
      <c r="H217" s="14">
        <f t="shared" si="7"/>
        <v>3.9088835418671822E-2</v>
      </c>
      <c r="I217" s="14">
        <f t="shared" si="8"/>
        <v>7.3188835418671827E-2</v>
      </c>
    </row>
    <row r="218" spans="1:9" x14ac:dyDescent="0.3">
      <c r="A218" s="13">
        <v>1986</v>
      </c>
      <c r="B218" s="29">
        <v>109.6</v>
      </c>
      <c r="C218" s="21">
        <f t="shared" si="6"/>
        <v>1.8587360594795488E-2</v>
      </c>
      <c r="D218" s="20">
        <v>75.31</v>
      </c>
      <c r="E218" s="21">
        <f t="shared" si="5"/>
        <v>2.1983986972452296E-2</v>
      </c>
      <c r="F218" s="22">
        <v>5.9699999999999996E-2</v>
      </c>
      <c r="G218" s="22">
        <v>7.8200000000000006E-2</v>
      </c>
      <c r="H218" s="14">
        <f t="shared" si="7"/>
        <v>4.1112639405204508E-2</v>
      </c>
      <c r="I218" s="14">
        <f t="shared" si="8"/>
        <v>5.9612639405204518E-2</v>
      </c>
    </row>
    <row r="219" spans="1:9" x14ac:dyDescent="0.3">
      <c r="A219" s="13">
        <v>1987</v>
      </c>
      <c r="B219" s="29">
        <v>113.6</v>
      </c>
      <c r="C219" s="21">
        <f t="shared" si="6"/>
        <v>3.649635036496357E-2</v>
      </c>
      <c r="D219" s="20">
        <v>77.58</v>
      </c>
      <c r="E219" s="21">
        <f t="shared" si="5"/>
        <v>3.0142079405125477E-2</v>
      </c>
      <c r="F219" s="22">
        <v>5.7800000000000004E-2</v>
      </c>
      <c r="G219" s="22">
        <v>8.5800000000000001E-2</v>
      </c>
      <c r="H219" s="14">
        <f t="shared" si="7"/>
        <v>2.1303649635036434E-2</v>
      </c>
      <c r="I219" s="14">
        <f t="shared" si="8"/>
        <v>4.9303649635036431E-2</v>
      </c>
    </row>
    <row r="220" spans="1:9" x14ac:dyDescent="0.3">
      <c r="A220" s="13">
        <v>1988</v>
      </c>
      <c r="B220" s="29">
        <v>118.3</v>
      </c>
      <c r="C220" s="21">
        <f t="shared" si="6"/>
        <v>4.1373239436619746E-2</v>
      </c>
      <c r="D220" s="20">
        <v>80.209999999999994</v>
      </c>
      <c r="E220" s="21">
        <f t="shared" si="5"/>
        <v>3.3900489816963031E-2</v>
      </c>
      <c r="F220" s="22">
        <v>6.6699999999999995E-2</v>
      </c>
      <c r="G220" s="22">
        <v>8.9600000000000013E-2</v>
      </c>
      <c r="H220" s="14">
        <f t="shared" si="7"/>
        <v>2.5326760563380249E-2</v>
      </c>
      <c r="I220" s="14">
        <f t="shared" si="8"/>
        <v>4.8226760563380267E-2</v>
      </c>
    </row>
    <row r="221" spans="1:9" x14ac:dyDescent="0.3">
      <c r="A221" s="13">
        <v>1989</v>
      </c>
      <c r="B221" s="29">
        <v>124</v>
      </c>
      <c r="C221" s="21">
        <f t="shared" si="6"/>
        <v>4.8182586644125225E-2</v>
      </c>
      <c r="D221" s="20">
        <v>83.27</v>
      </c>
      <c r="E221" s="21">
        <f t="shared" si="5"/>
        <v>3.8149856626355838E-2</v>
      </c>
      <c r="F221" s="22">
        <v>8.1099999999999992E-2</v>
      </c>
      <c r="G221" s="22">
        <v>8.4499999999999992E-2</v>
      </c>
      <c r="H221" s="14">
        <f t="shared" si="7"/>
        <v>3.2917413355874767E-2</v>
      </c>
      <c r="I221" s="14">
        <f t="shared" si="8"/>
        <v>3.6317413355874767E-2</v>
      </c>
    </row>
    <row r="222" spans="1:9" x14ac:dyDescent="0.3">
      <c r="A222" s="13">
        <v>1990</v>
      </c>
      <c r="B222" s="29">
        <v>130.69999999999999</v>
      </c>
      <c r="C222" s="21">
        <f t="shared" si="6"/>
        <v>5.4032258064516059E-2</v>
      </c>
      <c r="D222" s="20">
        <v>86.51</v>
      </c>
      <c r="E222" s="21">
        <f t="shared" si="5"/>
        <v>3.8909571274168497E-2</v>
      </c>
      <c r="F222" s="22">
        <v>7.4999999999999997E-2</v>
      </c>
      <c r="G222" s="22">
        <v>8.6099999999999996E-2</v>
      </c>
      <c r="H222" s="14">
        <f t="shared" si="7"/>
        <v>2.0967741935483938E-2</v>
      </c>
      <c r="I222" s="14">
        <f t="shared" si="8"/>
        <v>3.2067741935483937E-2</v>
      </c>
    </row>
    <row r="223" spans="1:9" x14ac:dyDescent="0.3">
      <c r="A223" s="13">
        <v>1991</v>
      </c>
      <c r="B223" s="29">
        <v>136.19999999999999</v>
      </c>
      <c r="C223" s="21">
        <f t="shared" si="6"/>
        <v>4.2081101759755102E-2</v>
      </c>
      <c r="D223" s="20">
        <v>89.66</v>
      </c>
      <c r="E223" s="21">
        <f t="shared" si="5"/>
        <v>3.641197549416253E-2</v>
      </c>
      <c r="F223" s="22">
        <v>5.3800000000000001E-2</v>
      </c>
      <c r="G223" s="22">
        <v>8.14E-2</v>
      </c>
      <c r="H223" s="14">
        <f t="shared" si="7"/>
        <v>1.1718898240244899E-2</v>
      </c>
      <c r="I223" s="14">
        <f t="shared" si="8"/>
        <v>3.9318898240244898E-2</v>
      </c>
    </row>
    <row r="224" spans="1:9" x14ac:dyDescent="0.3">
      <c r="A224" s="13">
        <v>1992</v>
      </c>
      <c r="B224" s="29">
        <v>140.30000000000001</v>
      </c>
      <c r="C224" s="21">
        <f t="shared" si="6"/>
        <v>3.0102790014684411E-2</v>
      </c>
      <c r="D224" s="20">
        <v>91.84</v>
      </c>
      <c r="E224" s="21">
        <f t="shared" si="5"/>
        <v>2.4314075395940327E-2</v>
      </c>
      <c r="F224" s="22">
        <v>3.4300000000000004E-2</v>
      </c>
      <c r="G224" s="22">
        <v>7.6700000000000004E-2</v>
      </c>
      <c r="H224" s="14">
        <f t="shared" si="7"/>
        <v>4.1972099853155934E-3</v>
      </c>
      <c r="I224" s="14">
        <f t="shared" si="8"/>
        <v>4.6597209985315594E-2</v>
      </c>
    </row>
    <row r="225" spans="1:9" x14ac:dyDescent="0.3">
      <c r="A225" s="13">
        <v>1993</v>
      </c>
      <c r="B225" s="29">
        <v>144.5</v>
      </c>
      <c r="C225" s="21">
        <f t="shared" si="6"/>
        <v>2.9935851746258013E-2</v>
      </c>
      <c r="D225" s="20">
        <v>94.05</v>
      </c>
      <c r="E225" s="21">
        <f t="shared" si="5"/>
        <v>2.4063588850174122E-2</v>
      </c>
      <c r="F225" s="22">
        <v>0.03</v>
      </c>
      <c r="G225" s="22">
        <v>6.6199999999999995E-2</v>
      </c>
      <c r="H225" s="14">
        <f t="shared" si="7"/>
        <v>6.4148253741985739E-5</v>
      </c>
      <c r="I225" s="14">
        <f t="shared" si="8"/>
        <v>3.6264148253741982E-2</v>
      </c>
    </row>
    <row r="226" spans="1:9" x14ac:dyDescent="0.3">
      <c r="A226" s="13">
        <v>1994</v>
      </c>
      <c r="B226" s="29">
        <v>148.19999999999999</v>
      </c>
      <c r="C226" s="21">
        <f t="shared" si="6"/>
        <v>2.5605536332179879E-2</v>
      </c>
      <c r="D226" s="20">
        <v>96.01</v>
      </c>
      <c r="E226" s="21">
        <f t="shared" si="5"/>
        <v>2.0839978734715769E-2</v>
      </c>
      <c r="F226" s="22">
        <v>4.2500000000000003E-2</v>
      </c>
      <c r="G226" s="22">
        <v>7.4299999999999991E-2</v>
      </c>
      <c r="H226" s="14">
        <f t="shared" si="7"/>
        <v>1.6894463667820124E-2</v>
      </c>
      <c r="I226" s="14">
        <f t="shared" si="8"/>
        <v>4.8694463667820112E-2</v>
      </c>
    </row>
    <row r="227" spans="1:9" x14ac:dyDescent="0.3">
      <c r="A227" s="13">
        <v>1995</v>
      </c>
      <c r="B227" s="29">
        <v>152.4</v>
      </c>
      <c r="C227" s="21">
        <f t="shared" si="6"/>
        <v>2.8340080971660075E-2</v>
      </c>
      <c r="D227" s="20">
        <v>98.1</v>
      </c>
      <c r="E227" s="21">
        <f t="shared" ref="E227:E234" si="9">D227/D226-1</f>
        <v>2.1768565774398452E-2</v>
      </c>
      <c r="F227" s="22">
        <v>5.4900000000000004E-2</v>
      </c>
      <c r="G227" s="22">
        <v>6.9199999999999998E-2</v>
      </c>
      <c r="H227" s="14">
        <f t="shared" si="7"/>
        <v>2.6559919028339929E-2</v>
      </c>
      <c r="I227" s="14">
        <f t="shared" si="8"/>
        <v>4.0859919028339922E-2</v>
      </c>
    </row>
    <row r="228" spans="1:9" x14ac:dyDescent="0.3">
      <c r="A228" s="13">
        <v>1996</v>
      </c>
      <c r="B228" s="29">
        <v>156.9</v>
      </c>
      <c r="C228" s="21">
        <f t="shared" si="6"/>
        <v>2.9527559055118058E-2</v>
      </c>
      <c r="D228" s="20">
        <v>100</v>
      </c>
      <c r="E228" s="21">
        <f t="shared" si="9"/>
        <v>1.9367991845056221E-2</v>
      </c>
      <c r="F228" s="22">
        <v>5.0099999999999999E-2</v>
      </c>
      <c r="G228" s="22">
        <v>6.7599999999999993E-2</v>
      </c>
      <c r="H228" s="14">
        <f t="shared" si="7"/>
        <v>2.0572440944881941E-2</v>
      </c>
      <c r="I228" s="14">
        <f t="shared" si="8"/>
        <v>3.8072440944881936E-2</v>
      </c>
    </row>
    <row r="229" spans="1:9" x14ac:dyDescent="0.3">
      <c r="A229" s="13">
        <v>1997</v>
      </c>
      <c r="B229" s="29">
        <v>160.5</v>
      </c>
      <c r="C229" s="21">
        <f t="shared" si="6"/>
        <v>2.2944550669216079E-2</v>
      </c>
      <c r="D229" s="20">
        <v>101.95</v>
      </c>
      <c r="E229" s="21">
        <f t="shared" si="9"/>
        <v>1.9500000000000073E-2</v>
      </c>
      <c r="F229" s="22">
        <v>5.0599999999999999E-2</v>
      </c>
      <c r="G229" s="22">
        <v>6.6500000000000004E-2</v>
      </c>
      <c r="H229" s="14">
        <f t="shared" si="7"/>
        <v>2.765544933078392E-2</v>
      </c>
      <c r="I229" s="14">
        <f t="shared" si="8"/>
        <v>4.3555449330783924E-2</v>
      </c>
    </row>
    <row r="230" spans="1:9" x14ac:dyDescent="0.3">
      <c r="A230" s="13">
        <v>1998</v>
      </c>
      <c r="B230" s="29">
        <v>163</v>
      </c>
      <c r="C230" s="21">
        <f t="shared" si="6"/>
        <v>1.5576323987538832E-2</v>
      </c>
      <c r="D230" s="20">
        <v>103.2</v>
      </c>
      <c r="E230" s="21">
        <f t="shared" si="9"/>
        <v>1.2260912211868646E-2</v>
      </c>
      <c r="F230" s="22">
        <v>4.7800000000000002E-2</v>
      </c>
      <c r="G230" s="22">
        <v>5.6500000000000002E-2</v>
      </c>
      <c r="H230" s="14">
        <f t="shared" si="7"/>
        <v>3.2223676012461171E-2</v>
      </c>
      <c r="I230" s="14">
        <f t="shared" si="8"/>
        <v>4.092367601246117E-2</v>
      </c>
    </row>
    <row r="231" spans="1:9" x14ac:dyDescent="0.3">
      <c r="A231" s="13">
        <v>1999</v>
      </c>
      <c r="B231" s="29">
        <v>166.6</v>
      </c>
      <c r="C231" s="21">
        <f t="shared" si="6"/>
        <v>2.208588957055202E-2</v>
      </c>
      <c r="D231" s="20">
        <v>104.69</v>
      </c>
      <c r="E231" s="21">
        <f t="shared" si="9"/>
        <v>1.443798449612399E-2</v>
      </c>
      <c r="F231" s="22">
        <v>4.6399999999999997E-2</v>
      </c>
      <c r="G231" s="22">
        <v>6.0299999999999999E-2</v>
      </c>
      <c r="H231" s="14">
        <f t="shared" si="7"/>
        <v>2.4314110429447977E-2</v>
      </c>
      <c r="I231" s="14">
        <f t="shared" si="8"/>
        <v>3.821411042944798E-2</v>
      </c>
    </row>
    <row r="232" spans="1:9" x14ac:dyDescent="0.3">
      <c r="A232" s="13">
        <v>2000</v>
      </c>
      <c r="B232" s="29">
        <v>172.2</v>
      </c>
      <c r="C232" s="21">
        <f t="shared" si="6"/>
        <v>3.3613445378151141E-2</v>
      </c>
      <c r="D232" s="20">
        <v>106.89</v>
      </c>
      <c r="E232" s="21">
        <f t="shared" si="9"/>
        <v>2.1014423536154458E-2</v>
      </c>
      <c r="F232" s="22">
        <v>5.8200000000000002E-2</v>
      </c>
      <c r="G232" s="22">
        <v>6.0899999999999996E-2</v>
      </c>
      <c r="H232" s="14">
        <f t="shared" si="7"/>
        <v>2.4586554621848861E-2</v>
      </c>
      <c r="I232" s="14">
        <f t="shared" si="8"/>
        <v>2.7286554621848855E-2</v>
      </c>
    </row>
    <row r="233" spans="1:9" x14ac:dyDescent="0.3">
      <c r="A233" s="13">
        <v>2001</v>
      </c>
      <c r="B233" s="29">
        <v>177.1</v>
      </c>
      <c r="C233" s="21">
        <f t="shared" si="6"/>
        <v>2.8455284552845628E-2</v>
      </c>
      <c r="D233" s="20">
        <v>109.42</v>
      </c>
      <c r="E233" s="21">
        <f t="shared" si="9"/>
        <v>2.366919262793532E-2</v>
      </c>
      <c r="F233" s="22">
        <v>3.4000000000000002E-2</v>
      </c>
      <c r="G233" s="22">
        <v>5.5599999999999997E-2</v>
      </c>
      <c r="H233" s="14">
        <f t="shared" si="7"/>
        <v>5.5447154471543747E-3</v>
      </c>
      <c r="I233" s="14">
        <f t="shared" si="8"/>
        <v>2.7144715447154369E-2</v>
      </c>
    </row>
    <row r="234" spans="1:9" x14ac:dyDescent="0.3">
      <c r="A234" s="13">
        <v>2002</v>
      </c>
      <c r="B234" s="29">
        <v>179.9</v>
      </c>
      <c r="C234" s="21">
        <f t="shared" si="6"/>
        <v>1.5810276679842028E-2</v>
      </c>
      <c r="D234" s="20">
        <v>110.66</v>
      </c>
      <c r="E234" s="21">
        <f t="shared" si="9"/>
        <v>1.1332480350941365E-2</v>
      </c>
      <c r="F234" s="22">
        <v>1.61E-2</v>
      </c>
      <c r="G234" s="22">
        <v>5.4100000000000002E-2</v>
      </c>
      <c r="H234" s="14">
        <f t="shared" si="7"/>
        <v>2.8972332015797173E-4</v>
      </c>
      <c r="I234" s="14">
        <f t="shared" si="8"/>
        <v>3.8289723320157974E-2</v>
      </c>
    </row>
    <row r="235" spans="1:9" x14ac:dyDescent="0.3">
      <c r="A235" s="13">
        <v>2003</v>
      </c>
      <c r="B235" s="29">
        <v>184</v>
      </c>
      <c r="C235" s="21">
        <f t="shared" si="6"/>
        <v>2.2790439132851503E-2</v>
      </c>
      <c r="D235" s="20"/>
      <c r="E235" s="21"/>
      <c r="F235" s="22">
        <v>1.01E-2</v>
      </c>
      <c r="G235" s="22">
        <v>4.9599999999999998E-2</v>
      </c>
      <c r="H235" s="14">
        <f t="shared" si="7"/>
        <v>-1.2690439132851504E-2</v>
      </c>
      <c r="I235" s="14">
        <f t="shared" si="8"/>
        <v>2.6809560867148495E-2</v>
      </c>
    </row>
    <row r="236" spans="1:9" x14ac:dyDescent="0.3">
      <c r="A236" s="13">
        <v>2004</v>
      </c>
      <c r="B236" s="29">
        <v>188.9</v>
      </c>
      <c r="C236" s="21">
        <f t="shared" si="6"/>
        <v>2.6630434782608736E-2</v>
      </c>
      <c r="D236" s="20"/>
      <c r="E236" s="21"/>
      <c r="F236" s="22">
        <v>1.37E-2</v>
      </c>
      <c r="G236" s="22">
        <v>5.0499999999999996E-2</v>
      </c>
      <c r="H236" s="14">
        <f t="shared" si="7"/>
        <v>-1.2930434782608736E-2</v>
      </c>
      <c r="I236" s="14">
        <f t="shared" si="8"/>
        <v>2.386956521739126E-2</v>
      </c>
    </row>
    <row r="237" spans="1:9" x14ac:dyDescent="0.3">
      <c r="A237" s="13">
        <v>2005</v>
      </c>
      <c r="B237" s="29">
        <v>195.3</v>
      </c>
      <c r="C237" s="21">
        <f t="shared" si="6"/>
        <v>3.3880359978824881E-2</v>
      </c>
      <c r="D237" s="20"/>
      <c r="E237" s="21"/>
      <c r="F237" s="22">
        <v>3.15E-2</v>
      </c>
      <c r="G237" s="22">
        <v>4.6500000000000007E-2</v>
      </c>
      <c r="H237" s="14">
        <f t="shared" si="7"/>
        <v>-2.3803599788248808E-3</v>
      </c>
      <c r="I237" s="14">
        <f t="shared" si="8"/>
        <v>1.2619640021175126E-2</v>
      </c>
    </row>
    <row r="238" spans="1:9" x14ac:dyDescent="0.3">
      <c r="A238" s="13">
        <v>2006</v>
      </c>
      <c r="B238" s="29">
        <v>201.6</v>
      </c>
      <c r="C238" s="21">
        <f t="shared" si="6"/>
        <v>3.2258064516129004E-2</v>
      </c>
      <c r="D238" s="20"/>
      <c r="E238" s="21"/>
      <c r="F238" s="22">
        <v>4.7300000000000002E-2</v>
      </c>
      <c r="G238" s="22">
        <v>4.9400000000000006E-2</v>
      </c>
      <c r="H238" s="14">
        <f t="shared" si="7"/>
        <v>1.5041935483870998E-2</v>
      </c>
      <c r="I238" s="14">
        <f t="shared" si="8"/>
        <v>1.7141935483871003E-2</v>
      </c>
    </row>
    <row r="239" spans="1:9" x14ac:dyDescent="0.3">
      <c r="A239" s="13">
        <v>2007</v>
      </c>
      <c r="B239" s="29">
        <v>207.34</v>
      </c>
      <c r="C239" s="21">
        <f t="shared" si="6"/>
        <v>2.8472222222222232E-2</v>
      </c>
      <c r="D239" s="20"/>
      <c r="E239" s="21"/>
      <c r="F239" s="22">
        <v>4.36E-2</v>
      </c>
      <c r="G239" s="22">
        <v>4.87E-2</v>
      </c>
      <c r="H239" s="14">
        <f t="shared" si="7"/>
        <v>1.5127777777777768E-2</v>
      </c>
      <c r="I239" s="14">
        <f t="shared" si="8"/>
        <v>2.0227777777777768E-2</v>
      </c>
    </row>
    <row r="240" spans="1:9" x14ac:dyDescent="0.3">
      <c r="A240" s="13">
        <v>2008</v>
      </c>
      <c r="B240" s="29">
        <v>215.3</v>
      </c>
      <c r="C240" s="21">
        <f t="shared" si="6"/>
        <v>3.8391048519340165E-2</v>
      </c>
      <c r="D240" s="20"/>
      <c r="E240" s="21"/>
      <c r="F240" s="22">
        <v>1.37E-2</v>
      </c>
      <c r="G240" s="22">
        <v>4.3200000000000002E-2</v>
      </c>
      <c r="H240" s="14">
        <f t="shared" si="7"/>
        <v>-2.4691048519340165E-2</v>
      </c>
      <c r="I240" s="14">
        <f t="shared" si="8"/>
        <v>4.8089514806598371E-3</v>
      </c>
    </row>
    <row r="241" spans="1:9" x14ac:dyDescent="0.3">
      <c r="A241" s="13">
        <v>2009</v>
      </c>
      <c r="B241" s="29">
        <v>214.54</v>
      </c>
      <c r="C241" s="21">
        <f t="shared" si="6"/>
        <v>-3.5299581978635031E-3</v>
      </c>
      <c r="D241" s="20"/>
      <c r="E241" s="21"/>
      <c r="F241" s="22">
        <v>1.5E-3</v>
      </c>
      <c r="G241" s="22">
        <v>4.0899999999999999E-2</v>
      </c>
      <c r="H241" s="14">
        <f t="shared" si="7"/>
        <v>5.0299581978635027E-3</v>
      </c>
      <c r="I241" s="14">
        <f t="shared" si="8"/>
        <v>4.4429958197863502E-2</v>
      </c>
    </row>
    <row r="242" spans="1:9" x14ac:dyDescent="0.3">
      <c r="A242" s="13">
        <v>2010</v>
      </c>
      <c r="B242" s="29">
        <v>218.06</v>
      </c>
      <c r="C242" s="21">
        <f t="shared" si="6"/>
        <v>1.6407196793138956E-2</v>
      </c>
      <c r="D242" s="20"/>
      <c r="E242" s="21"/>
      <c r="F242" s="22">
        <v>1.4000000000000002E-3</v>
      </c>
      <c r="G242" s="22">
        <v>4.1399999999999999E-2</v>
      </c>
      <c r="H242" s="14">
        <f t="shared" si="7"/>
        <v>-1.5007196793138956E-2</v>
      </c>
      <c r="I242" s="14">
        <f t="shared" si="8"/>
        <v>2.4992803206861043E-2</v>
      </c>
    </row>
    <row r="243" spans="1:9" x14ac:dyDescent="0.3">
      <c r="A243" s="13">
        <v>2011</v>
      </c>
      <c r="B243" s="29">
        <v>224.94</v>
      </c>
      <c r="C243" s="21">
        <f t="shared" si="6"/>
        <v>3.1550949280014562E-2</v>
      </c>
      <c r="D243" s="20"/>
      <c r="E243" s="21"/>
      <c r="F243" s="22">
        <v>5.0000000000000001E-4</v>
      </c>
      <c r="G243" s="22">
        <v>3.7699999999999997E-2</v>
      </c>
      <c r="H243" s="14">
        <f t="shared" si="7"/>
        <v>-3.1050949280014561E-2</v>
      </c>
      <c r="I243" s="14">
        <f t="shared" si="8"/>
        <v>6.1490507199854355E-3</v>
      </c>
    </row>
    <row r="244" spans="1:9" x14ac:dyDescent="0.3">
      <c r="A244" s="13">
        <v>2012</v>
      </c>
      <c r="B244" s="29">
        <v>229.59</v>
      </c>
      <c r="C244" s="21">
        <f t="shared" si="6"/>
        <v>2.0672179247799516E-2</v>
      </c>
      <c r="D244" s="20"/>
      <c r="E244" s="21"/>
      <c r="F244" s="22">
        <v>8.9999999999999998E-4</v>
      </c>
      <c r="G244" s="22">
        <v>2.7300000000000001E-2</v>
      </c>
      <c r="H244" s="14">
        <f t="shared" si="7"/>
        <v>-1.9772179247799514E-2</v>
      </c>
      <c r="I244" s="14">
        <f t="shared" si="8"/>
        <v>6.6278207522004855E-3</v>
      </c>
    </row>
    <row r="245" spans="1:9" x14ac:dyDescent="0.3">
      <c r="A245" s="13">
        <v>2013</v>
      </c>
      <c r="B245" s="29">
        <v>232.96</v>
      </c>
      <c r="C245" s="21">
        <f t="shared" si="6"/>
        <v>1.4678339648939387E-2</v>
      </c>
      <c r="D245" s="20"/>
      <c r="E245" s="21"/>
      <c r="F245" s="22">
        <v>5.9999999999999995E-4</v>
      </c>
      <c r="G245" s="22">
        <v>3.2799999999999996E-2</v>
      </c>
      <c r="H245" s="14">
        <f t="shared" si="7"/>
        <v>-1.4078339648939387E-2</v>
      </c>
      <c r="I245" s="14">
        <f t="shared" si="8"/>
        <v>1.8121660351060609E-2</v>
      </c>
    </row>
    <row r="246" spans="1:9" x14ac:dyDescent="0.3">
      <c r="A246" s="13">
        <v>2014</v>
      </c>
      <c r="B246" s="29">
        <v>236.74</v>
      </c>
      <c r="C246" s="21">
        <f t="shared" si="6"/>
        <v>1.6225961538461453E-2</v>
      </c>
      <c r="D246" s="20"/>
      <c r="E246" s="21"/>
      <c r="F246" s="22">
        <v>2.9999999999999997E-4</v>
      </c>
      <c r="G246" s="22">
        <v>3.2099999999999997E-2</v>
      </c>
      <c r="H246" s="14">
        <f t="shared" si="7"/>
        <v>-1.5925961538461451E-2</v>
      </c>
      <c r="I246" s="14">
        <f t="shared" si="8"/>
        <v>1.5874038461538544E-2</v>
      </c>
    </row>
    <row r="247" spans="1:9" x14ac:dyDescent="0.3">
      <c r="A247" s="8">
        <v>2015</v>
      </c>
      <c r="B247" s="30">
        <v>237.02</v>
      </c>
      <c r="C247" s="24">
        <f t="shared" si="6"/>
        <v>1.1827321111768097E-3</v>
      </c>
      <c r="D247" s="23"/>
      <c r="E247" s="24"/>
      <c r="F247" s="25">
        <v>5.0000000000000001E-4</v>
      </c>
      <c r="G247" s="25">
        <v>2.69E-2</v>
      </c>
      <c r="H247" s="26">
        <f t="shared" si="7"/>
        <v>-6.8273211117680964E-4</v>
      </c>
      <c r="I247" s="26">
        <f t="shared" si="8"/>
        <v>2.5717267888823191E-2</v>
      </c>
    </row>
  </sheetData>
  <pageMargins left="0.7" right="0.7" top="0.75" bottom="0.75" header="0.3" footer="0.3"/>
  <pageSetup scale="90" orientation="portrait" horizontalDpi="4294967292" verticalDpi="0" r:id="rId1"/>
  <headerFooter>
    <oddFooter>&amp;LAppendix N, pg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Inflation Analysis Summary</vt:lpstr>
      <vt:lpstr>Inflation Detail</vt:lpstr>
      <vt:lpstr>'Inflation Analysis Summary'!Print_Area</vt:lpstr>
      <vt:lpstr>'Inflation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Rottem</dc:creator>
  <cp:lastModifiedBy>David Anderson</cp:lastModifiedBy>
  <cp:lastPrinted>2017-02-06T14:19:19Z</cp:lastPrinted>
  <dcterms:created xsi:type="dcterms:W3CDTF">2016-07-07T23:51:50Z</dcterms:created>
  <dcterms:modified xsi:type="dcterms:W3CDTF">2017-06-12T21:16:04Z</dcterms:modified>
</cp:coreProperties>
</file>