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Mary Hardy\Dropbox\ALTAM_ASTAM\AAM Committee\2025 Exams\ALTAM 2025\Fall 2025 ALTAM\"/>
    </mc:Choice>
  </mc:AlternateContent>
  <xr:revisionPtr revIDLastSave="0" documentId="13_ncr:1_{19AA16AB-510A-4B7F-8FAF-5CCA6056E795}" xr6:coauthVersionLast="47" xr6:coauthVersionMax="47" xr10:uidLastSave="{00000000-0000-0000-0000-000000000000}"/>
  <bookViews>
    <workbookView xWindow="1125" yWindow="1125" windowWidth="18300" windowHeight="11385" xr2:uid="{00000000-000D-0000-FFFF-FFFF00000000}"/>
  </bookViews>
  <sheets>
    <sheet name="Question 1 Solution" sheetId="2" r:id="rId1"/>
    <sheet name="Single Life" sheetId="9" r:id="rId2"/>
  </sheets>
  <definedNames>
    <definedName name="e" localSheetId="0">'Question 1 Solution'!$C$18</definedName>
    <definedName name="int_g" localSheetId="0">'Question 1 Solution'!$D$29</definedName>
    <definedName name="mc" localSheetId="0">'Question 1 Solution'!$D$20</definedName>
    <definedName name="mc">#REF!</definedName>
    <definedName name="P" localSheetId="0">'Question 1 Solution'!$D$19</definedName>
    <definedName name="P">#REF!</definedName>
    <definedName name="rf" localSheetId="0">'Question 1 Solution'!$F$19</definedName>
    <definedName name="rf">#REF!</definedName>
    <definedName name="sigma" localSheetId="0">'Question 1 Solution'!$F$20</definedName>
    <definedName name="sigm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2" l="1"/>
  <c r="H43" i="2" l="1"/>
  <c r="H46" i="2"/>
  <c r="F26" i="2" l="1"/>
  <c r="G26" i="2" s="1"/>
  <c r="H26" i="2" l="1"/>
  <c r="C25" i="2" s="1"/>
  <c r="H52" i="2"/>
  <c r="H51" i="2"/>
  <c r="H50" i="2"/>
  <c r="H49" i="2"/>
  <c r="H48" i="2"/>
  <c r="H47" i="2"/>
  <c r="H45" i="2"/>
  <c r="H44" i="2"/>
  <c r="D43" i="2"/>
  <c r="D44" i="2" l="1"/>
  <c r="E43" i="2"/>
  <c r="F43" i="2" s="1"/>
  <c r="G43" i="2" s="1"/>
  <c r="D45" i="2" l="1"/>
  <c r="E45" i="2" s="1"/>
  <c r="F45" i="2" s="1"/>
  <c r="G45" i="2" s="1"/>
  <c r="E44" i="2"/>
  <c r="F44" i="2" s="1"/>
  <c r="G44" i="2" s="1"/>
  <c r="D46" i="2" l="1"/>
  <c r="E46" i="2" s="1"/>
  <c r="F46" i="2" s="1"/>
  <c r="G46" i="2" s="1"/>
  <c r="D47" i="2" l="1"/>
  <c r="D48" i="2" s="1"/>
  <c r="E47" i="2" l="1"/>
  <c r="F47" i="2" s="1"/>
  <c r="G47" i="2" s="1"/>
  <c r="D49" i="2"/>
  <c r="E48" i="2"/>
  <c r="F48" i="2" s="1"/>
  <c r="G48" i="2" s="1"/>
  <c r="D50" i="2" l="1"/>
  <c r="E50" i="2" s="1"/>
  <c r="E49" i="2"/>
  <c r="F49" i="2" s="1"/>
  <c r="G49" i="2" s="1"/>
  <c r="D51" i="2" l="1"/>
  <c r="F50" i="2"/>
  <c r="G50" i="2" s="1"/>
  <c r="D52" i="2" l="1"/>
  <c r="E51" i="2"/>
  <c r="F51" i="2" s="1"/>
  <c r="G51" i="2" s="1"/>
  <c r="E52" i="2" l="1"/>
  <c r="F52" i="2" s="1"/>
  <c r="G52" i="2" s="1"/>
  <c r="C55" i="2" s="1"/>
</calcChain>
</file>

<file path=xl/sharedStrings.xml><?xml version="1.0" encoding="utf-8"?>
<sst xmlns="http://schemas.openxmlformats.org/spreadsheetml/2006/main" count="76" uniqueCount="72">
  <si>
    <r>
      <t>Question 1 (</t>
    </r>
    <r>
      <rPr>
        <b/>
        <i/>
        <sz val="14"/>
        <color theme="1"/>
        <rFont val="Times New Roman"/>
        <family val="1"/>
      </rPr>
      <t>10 points</t>
    </r>
    <r>
      <rPr>
        <b/>
        <sz val="14"/>
        <color theme="1"/>
        <rFont val="Times New Roman"/>
        <family val="1"/>
      </rPr>
      <t>)</t>
    </r>
  </si>
  <si>
    <t>An insurer issues a 10-year Equity-Linked product with a Guaranteed Minimum Maturity Benefit (GMMB) and a Guaranteed Minimum Death Benefit (GMDB).</t>
  </si>
  <si>
    <t>You are given the following additional information:</t>
  </si>
  <si>
    <t xml:space="preserve">(i) </t>
  </si>
  <si>
    <t>The policyholder is age 70 at issue.</t>
  </si>
  <si>
    <t xml:space="preserve">(ii) </t>
  </si>
  <si>
    <r>
      <t xml:space="preserve">The initial premium is </t>
    </r>
    <r>
      <rPr>
        <i/>
        <sz val="14"/>
        <color theme="1"/>
        <rFont val="Times New Roman"/>
        <family val="1"/>
      </rPr>
      <t>P</t>
    </r>
    <r>
      <rPr>
        <sz val="14"/>
        <color theme="1"/>
        <rFont val="Times New Roman"/>
        <family val="1"/>
      </rPr>
      <t xml:space="preserve"> = 10,000.</t>
    </r>
  </si>
  <si>
    <t>(iii)</t>
  </si>
  <si>
    <t>The death benefit is payable at the end of the year of death.</t>
  </si>
  <si>
    <t>(iv)</t>
  </si>
  <si>
    <t>Mortality follows the Standard Ultimate Survival Model.</t>
  </si>
  <si>
    <t>(v)</t>
  </si>
  <si>
    <t>There are no lapses or transaction costs.</t>
  </si>
  <si>
    <t>(vi)</t>
  </si>
  <si>
    <t>Management charges of 2% of the fund value are deducted at the start of each year.</t>
  </si>
  <si>
    <t>(vii)</t>
  </si>
  <si>
    <r>
      <t>The premium is invested in a stock index fund with volatility</t>
    </r>
    <r>
      <rPr>
        <sz val="14"/>
        <color theme="1"/>
        <rFont val="Symbol"/>
        <family val="1"/>
        <charset val="2"/>
      </rPr>
      <t xml:space="preserve"> s</t>
    </r>
    <r>
      <rPr>
        <sz val="14"/>
        <color theme="1"/>
        <rFont val="Times New Roman"/>
        <family val="1"/>
      </rPr>
      <t xml:space="preserve"> = 25%</t>
    </r>
  </si>
  <si>
    <t>(viii)</t>
  </si>
  <si>
    <r>
      <t>The risk free rate is</t>
    </r>
    <r>
      <rPr>
        <i/>
        <sz val="14"/>
        <color theme="1"/>
        <rFont val="Times New Roman"/>
        <family val="1"/>
      </rPr>
      <t xml:space="preserve"> r </t>
    </r>
    <r>
      <rPr>
        <sz val="14"/>
        <color theme="1"/>
        <rFont val="Times New Roman"/>
        <family val="1"/>
      </rPr>
      <t>= 0.05 compounded continuously.</t>
    </r>
  </si>
  <si>
    <t>Parameters</t>
  </si>
  <si>
    <t>P</t>
  </si>
  <si>
    <t>r</t>
  </si>
  <si>
    <t>mc</t>
  </si>
  <si>
    <t>s</t>
  </si>
  <si>
    <t>(a)</t>
  </si>
  <si>
    <r>
      <rPr>
        <sz val="14"/>
        <color theme="1"/>
        <rFont val="Times New Roman"/>
        <family val="1"/>
      </rPr>
      <t>(</t>
    </r>
    <r>
      <rPr>
        <i/>
        <sz val="14"/>
        <color theme="1"/>
        <rFont val="Times New Roman"/>
        <family val="1"/>
      </rPr>
      <t>2 points</t>
    </r>
    <r>
      <rPr>
        <sz val="14"/>
        <color theme="1"/>
        <rFont val="Times New Roman"/>
        <family val="1"/>
      </rPr>
      <t>)</t>
    </r>
    <r>
      <rPr>
        <i/>
        <sz val="14"/>
        <color theme="1"/>
        <rFont val="Times New Roman"/>
        <family val="1"/>
      </rPr>
      <t xml:space="preserve"> </t>
    </r>
    <r>
      <rPr>
        <sz val="14"/>
        <color theme="1"/>
        <rFont val="Times New Roman"/>
        <family val="1"/>
      </rPr>
      <t>The GMMB is 100% of the initial premium. Calculate the value at issue of the GMMB.</t>
    </r>
  </si>
  <si>
    <t>You should use the table provided for your intermediate calculations.</t>
  </si>
  <si>
    <t>Answer:</t>
  </si>
  <si>
    <r>
      <rPr>
        <i/>
        <sz val="14"/>
        <color theme="1"/>
        <rFont val="Times New Roman"/>
        <family val="1"/>
      </rPr>
      <t>P</t>
    </r>
    <r>
      <rPr>
        <sz val="14"/>
        <color theme="1"/>
        <rFont val="Symbol"/>
        <family val="1"/>
        <charset val="2"/>
      </rPr>
      <t>x</t>
    </r>
  </si>
  <si>
    <r>
      <rPr>
        <i/>
        <sz val="14"/>
        <color theme="1"/>
        <rFont val="Times New Roman"/>
        <family val="1"/>
      </rPr>
      <t>d</t>
    </r>
    <r>
      <rPr>
        <vertAlign val="subscript"/>
        <sz val="14"/>
        <color theme="1"/>
        <rFont val="Times New Roman"/>
        <family val="1"/>
      </rPr>
      <t>1</t>
    </r>
    <r>
      <rPr>
        <sz val="14"/>
        <color theme="1"/>
        <rFont val="Times New Roman"/>
        <family val="1"/>
      </rPr>
      <t>(0)</t>
    </r>
  </si>
  <si>
    <r>
      <rPr>
        <i/>
        <sz val="14"/>
        <color theme="1"/>
        <rFont val="Times New Roman"/>
        <family val="1"/>
      </rPr>
      <t>d</t>
    </r>
    <r>
      <rPr>
        <vertAlign val="subscript"/>
        <sz val="14"/>
        <color theme="1"/>
        <rFont val="Times New Roman"/>
        <family val="1"/>
      </rPr>
      <t>2</t>
    </r>
    <r>
      <rPr>
        <sz val="14"/>
        <color theme="1"/>
        <rFont val="Times New Roman"/>
        <family val="1"/>
      </rPr>
      <t>(0)</t>
    </r>
  </si>
  <si>
    <r>
      <t>p</t>
    </r>
    <r>
      <rPr>
        <sz val="14"/>
        <color theme="1"/>
        <rFont val="Times New Roman"/>
        <family val="1"/>
      </rPr>
      <t>(0)</t>
    </r>
  </si>
  <si>
    <t xml:space="preserve">The GMDB is equal to the initial premium accumulated to the end of the year of death at an annual effective interest rate </t>
  </si>
  <si>
    <r>
      <t>of</t>
    </r>
    <r>
      <rPr>
        <i/>
        <sz val="14"/>
        <color theme="1"/>
        <rFont val="Times New Roman"/>
        <family val="1"/>
      </rPr>
      <t xml:space="preserve"> i</t>
    </r>
    <r>
      <rPr>
        <i/>
        <vertAlign val="subscript"/>
        <sz val="14"/>
        <color theme="1"/>
        <rFont val="Times New Roman"/>
        <family val="1"/>
      </rPr>
      <t>g</t>
    </r>
    <r>
      <rPr>
        <sz val="14"/>
        <color theme="1"/>
        <rFont val="Times New Roman"/>
        <family val="1"/>
      </rPr>
      <t xml:space="preserve"> where</t>
    </r>
  </si>
  <si>
    <r>
      <t>i</t>
    </r>
    <r>
      <rPr>
        <i/>
        <vertAlign val="subscript"/>
        <sz val="14"/>
        <color theme="1"/>
        <rFont val="Times New Roman"/>
        <family val="1"/>
      </rPr>
      <t xml:space="preserve">g </t>
    </r>
    <r>
      <rPr>
        <i/>
        <sz val="14"/>
        <color theme="1"/>
        <rFont val="Times New Roman"/>
        <family val="1"/>
      </rPr>
      <t>=</t>
    </r>
  </si>
  <si>
    <t>(b)</t>
  </si>
  <si>
    <r>
      <t>(</t>
    </r>
    <r>
      <rPr>
        <i/>
        <sz val="14"/>
        <color theme="1"/>
        <rFont val="Times New Roman"/>
        <family val="1"/>
      </rPr>
      <t>1 point</t>
    </r>
    <r>
      <rPr>
        <sz val="14"/>
        <color theme="1"/>
        <rFont val="Times New Roman"/>
        <family val="1"/>
      </rPr>
      <t>) Your colleague says that you should use American option pricing for the GMDB, rather than European option pricing, because there are multiple possible payment dates. Explain briefly the difference between an American option and the GMDB.</t>
    </r>
  </si>
  <si>
    <t>The American Option matures at a date selected by the optionholder, assumed chosen to maximize the option value.  The GMDB maturity is triggered by the death of the policyholder, which is assumed to be independent of the option value.</t>
  </si>
  <si>
    <t>(c)</t>
  </si>
  <si>
    <r>
      <rPr>
        <sz val="14"/>
        <color theme="1"/>
        <rFont val="Times New Roman"/>
        <family val="1"/>
      </rPr>
      <t>(</t>
    </r>
    <r>
      <rPr>
        <i/>
        <sz val="14"/>
        <color theme="1"/>
        <rFont val="Times New Roman"/>
        <family val="1"/>
      </rPr>
      <t>4 points</t>
    </r>
    <r>
      <rPr>
        <sz val="14"/>
        <color theme="1"/>
        <rFont val="Times New Roman"/>
        <family val="1"/>
      </rPr>
      <t>)</t>
    </r>
    <r>
      <rPr>
        <i/>
        <sz val="14"/>
        <color theme="1"/>
        <rFont val="Times New Roman"/>
        <family val="1"/>
      </rPr>
      <t xml:space="preserve"> </t>
    </r>
    <r>
      <rPr>
        <sz val="14"/>
        <color theme="1"/>
        <rFont val="Times New Roman"/>
        <family val="1"/>
      </rPr>
      <t xml:space="preserve">The hedge cost at issue for the GMDB payable at t, assuming the policyholder dies in the t-th year is denoted </t>
    </r>
    <r>
      <rPr>
        <i/>
        <sz val="14"/>
        <color theme="1"/>
        <rFont val="Times New Roman"/>
        <family val="1"/>
      </rPr>
      <t>v(0,t).</t>
    </r>
    <r>
      <rPr>
        <sz val="14"/>
        <color theme="1"/>
        <rFont val="Times New Roman"/>
        <family val="1"/>
      </rPr>
      <t xml:space="preserve"> Complete Table 1 below to calculate </t>
    </r>
    <r>
      <rPr>
        <i/>
        <sz val="14"/>
        <color theme="1"/>
        <rFont val="Times New Roman"/>
        <family val="1"/>
      </rPr>
      <t>v(0,t)</t>
    </r>
    <r>
      <rPr>
        <sz val="14"/>
        <color theme="1"/>
        <rFont val="Times New Roman"/>
        <family val="1"/>
      </rPr>
      <t xml:space="preserve"> for </t>
    </r>
    <r>
      <rPr>
        <i/>
        <sz val="14"/>
        <color theme="1"/>
        <rFont val="Times New Roman"/>
        <family val="1"/>
      </rPr>
      <t>t=1,2,…,10</t>
    </r>
    <r>
      <rPr>
        <sz val="14"/>
        <color theme="1"/>
        <rFont val="Times New Roman"/>
        <family val="1"/>
      </rPr>
      <t>.</t>
    </r>
  </si>
  <si>
    <r>
      <t xml:space="preserve">You should find that </t>
    </r>
    <r>
      <rPr>
        <i/>
        <sz val="14"/>
        <color theme="1"/>
        <rFont val="Times New Roman"/>
        <family val="1"/>
      </rPr>
      <t>v(0,1)</t>
    </r>
    <r>
      <rPr>
        <sz val="14"/>
        <color theme="1"/>
        <rFont val="Times New Roman"/>
        <family val="1"/>
      </rPr>
      <t xml:space="preserve"> = 1080.99</t>
    </r>
  </si>
  <si>
    <t>Table 1: GMDB Hedge Calculations</t>
  </si>
  <si>
    <r>
      <rPr>
        <sz val="14"/>
        <color theme="1"/>
        <rFont val="Times New Roman"/>
        <family val="1"/>
      </rPr>
      <t>Year of death</t>
    </r>
    <r>
      <rPr>
        <i/>
        <sz val="14"/>
        <color theme="1"/>
        <rFont val="Times New Roman"/>
        <family val="1"/>
      </rPr>
      <t xml:space="preserve"> 
t</t>
    </r>
  </si>
  <si>
    <t>Guarantee on death in year t</t>
  </si>
  <si>
    <r>
      <rPr>
        <i/>
        <sz val="14"/>
        <color theme="1"/>
        <rFont val="Times New Roman"/>
        <family val="1"/>
      </rPr>
      <t>d</t>
    </r>
    <r>
      <rPr>
        <vertAlign val="subscript"/>
        <sz val="14"/>
        <color theme="1"/>
        <rFont val="Times New Roman"/>
        <family val="1"/>
      </rPr>
      <t xml:space="preserve">1 </t>
    </r>
    <r>
      <rPr>
        <sz val="14"/>
        <color theme="1"/>
        <rFont val="Times New Roman"/>
        <family val="1"/>
      </rPr>
      <t>(0)</t>
    </r>
  </si>
  <si>
    <r>
      <rPr>
        <i/>
        <sz val="14"/>
        <color theme="1"/>
        <rFont val="Times New Roman"/>
        <family val="1"/>
      </rPr>
      <t>d</t>
    </r>
    <r>
      <rPr>
        <i/>
        <vertAlign val="subscript"/>
        <sz val="14"/>
        <color theme="1"/>
        <rFont val="Times New Roman"/>
        <family val="1"/>
      </rPr>
      <t>2</t>
    </r>
    <r>
      <rPr>
        <sz val="14"/>
        <color theme="1"/>
        <rFont val="Times New Roman"/>
        <family val="1"/>
      </rPr>
      <t>(0)</t>
    </r>
  </si>
  <si>
    <r>
      <rPr>
        <i/>
        <sz val="14"/>
        <color theme="1"/>
        <rFont val="Times New Roman"/>
        <family val="1"/>
      </rPr>
      <t>v</t>
    </r>
    <r>
      <rPr>
        <sz val="14"/>
        <color theme="1"/>
        <rFont val="Times New Roman"/>
        <family val="1"/>
      </rPr>
      <t xml:space="preserve">(0, </t>
    </r>
    <r>
      <rPr>
        <i/>
        <sz val="14"/>
        <color theme="1"/>
        <rFont val="Times New Roman"/>
        <family val="1"/>
      </rPr>
      <t>t</t>
    </r>
    <r>
      <rPr>
        <sz val="14"/>
        <color theme="1"/>
        <rFont val="Times New Roman"/>
        <family val="1"/>
      </rPr>
      <t>)</t>
    </r>
  </si>
  <si>
    <t>(d)</t>
  </si>
  <si>
    <r>
      <rPr>
        <sz val="14"/>
        <color theme="1"/>
        <rFont val="Times New Roman"/>
        <family val="1"/>
      </rPr>
      <t>(</t>
    </r>
    <r>
      <rPr>
        <i/>
        <sz val="14"/>
        <color theme="1"/>
        <rFont val="Times New Roman"/>
        <family val="1"/>
      </rPr>
      <t>2 points</t>
    </r>
    <r>
      <rPr>
        <sz val="14"/>
        <color theme="1"/>
        <rFont val="Times New Roman"/>
        <family val="1"/>
      </rPr>
      <t>)</t>
    </r>
    <r>
      <rPr>
        <i/>
        <sz val="14"/>
        <color theme="1"/>
        <rFont val="Times New Roman"/>
        <family val="1"/>
      </rPr>
      <t xml:space="preserve"> </t>
    </r>
    <r>
      <rPr>
        <sz val="14"/>
        <color theme="1"/>
        <rFont val="Times New Roman"/>
        <family val="1"/>
      </rPr>
      <t>Calculate the value at issue of the GMDB.</t>
    </r>
  </si>
  <si>
    <t>(e)</t>
  </si>
  <si>
    <r>
      <t>(</t>
    </r>
    <r>
      <rPr>
        <i/>
        <sz val="14"/>
        <color theme="1"/>
        <rFont val="Times New Roman"/>
        <family val="1"/>
      </rPr>
      <t>1 point</t>
    </r>
    <r>
      <rPr>
        <sz val="14"/>
        <color theme="1"/>
        <rFont val="Times New Roman"/>
        <family val="1"/>
      </rPr>
      <t>) Explain briefly why the GMMB value at issue is greater than the GMDB value at issue, even though the GMMB guarantee is smaller.</t>
    </r>
  </si>
  <si>
    <t>Standard Ultimate Survival Model, Single Life Mortality, 5% Interest</t>
  </si>
  <si>
    <t>x</t>
  </si>
  <si>
    <r>
      <rPr>
        <i/>
        <sz val="10"/>
        <rFont val="Euclid"/>
        <family val="1"/>
      </rPr>
      <t>l</t>
    </r>
    <r>
      <rPr>
        <i/>
        <vertAlign val="subscript"/>
        <sz val="10"/>
        <rFont val="Euclid"/>
        <family val="1"/>
      </rPr>
      <t>x</t>
    </r>
  </si>
  <si>
    <r>
      <t>q</t>
    </r>
    <r>
      <rPr>
        <i/>
        <vertAlign val="subscript"/>
        <sz val="11"/>
        <color theme="1"/>
        <rFont val="Times New Roman"/>
        <family val="1"/>
      </rPr>
      <t>x</t>
    </r>
  </si>
  <si>
    <r>
      <t>ä</t>
    </r>
    <r>
      <rPr>
        <i/>
        <vertAlign val="subscript"/>
        <sz val="12"/>
        <rFont val="Times New Roman"/>
        <family val="1"/>
      </rPr>
      <t>x</t>
    </r>
  </si>
  <si>
    <r>
      <rPr>
        <i/>
        <sz val="10"/>
        <rFont val="Euclid"/>
        <family val="1"/>
      </rPr>
      <t>A</t>
    </r>
    <r>
      <rPr>
        <vertAlign val="subscript"/>
        <sz val="10"/>
        <rFont val="Euclid"/>
        <family val="1"/>
      </rPr>
      <t>x</t>
    </r>
  </si>
  <si>
    <r>
      <rPr>
        <vertAlign val="superscript"/>
        <sz val="10"/>
        <rFont val="Euclid"/>
        <family val="1"/>
      </rPr>
      <t>2</t>
    </r>
    <r>
      <rPr>
        <i/>
        <sz val="10"/>
        <rFont val="Euclid"/>
        <family val="1"/>
      </rPr>
      <t>A</t>
    </r>
    <r>
      <rPr>
        <vertAlign val="subscript"/>
        <sz val="10"/>
        <rFont val="Euclid"/>
        <family val="1"/>
      </rPr>
      <t>x</t>
    </r>
  </si>
  <si>
    <r>
      <rPr>
        <vertAlign val="subscript"/>
        <sz val="10"/>
        <rFont val="Euclid"/>
        <family val="1"/>
      </rPr>
      <t>5</t>
    </r>
    <r>
      <rPr>
        <i/>
        <sz val="10"/>
        <rFont val="Euclid"/>
        <family val="1"/>
      </rPr>
      <t>E</t>
    </r>
    <r>
      <rPr>
        <vertAlign val="subscript"/>
        <sz val="10"/>
        <rFont val="Euclid"/>
        <family val="1"/>
      </rPr>
      <t>x</t>
    </r>
  </si>
  <si>
    <r>
      <rPr>
        <vertAlign val="subscript"/>
        <sz val="10"/>
        <rFont val="Euclid"/>
        <family val="1"/>
      </rPr>
      <t>10</t>
    </r>
    <r>
      <rPr>
        <i/>
        <sz val="10"/>
        <rFont val="Euclid"/>
        <family val="1"/>
      </rPr>
      <t>E</t>
    </r>
    <r>
      <rPr>
        <vertAlign val="subscript"/>
        <sz val="10"/>
        <rFont val="Euclid"/>
        <family val="1"/>
      </rPr>
      <t>x</t>
    </r>
  </si>
  <si>
    <r>
      <rPr>
        <vertAlign val="subscript"/>
        <sz val="10"/>
        <rFont val="Euclid"/>
        <family val="1"/>
      </rPr>
      <t>20</t>
    </r>
    <r>
      <rPr>
        <i/>
        <sz val="10"/>
        <rFont val="Euclid"/>
        <family val="1"/>
      </rPr>
      <t>E</t>
    </r>
    <r>
      <rPr>
        <vertAlign val="subscript"/>
        <sz val="10"/>
        <rFont val="Euclid"/>
        <family val="1"/>
      </rPr>
      <t>x</t>
    </r>
  </si>
  <si>
    <r>
      <rPr>
        <vertAlign val="subscript"/>
        <sz val="12"/>
        <color theme="1"/>
        <rFont val="Times New Roman"/>
        <family val="1"/>
      </rPr>
      <t>t-1|</t>
    </r>
    <r>
      <rPr>
        <sz val="12"/>
        <color theme="1"/>
        <rFont val="Times New Roman"/>
        <family val="1"/>
      </rPr>
      <t>q</t>
    </r>
    <r>
      <rPr>
        <vertAlign val="subscript"/>
        <sz val="12"/>
        <color theme="1"/>
        <rFont val="Times New Roman"/>
        <family val="1"/>
      </rPr>
      <t>70</t>
    </r>
  </si>
  <si>
    <t>There is a far larger chance of survival to the end of the term than of dying during the term.</t>
  </si>
  <si>
    <t>Examiners Comments</t>
  </si>
  <si>
    <t xml:space="preserve">In part (b) most candidates did well describing the American option, but fewer candidates were able to decribe the key difference between an American option and the GMDB, i.e. that the policyholder does not choose the exercise date.  Many candidates compared American and European options instead of American and GMDB. </t>
  </si>
  <si>
    <t>Part (a) asked for the value of a fairly standard GMMB. For full credit, candidates had to adjust the formula given in the formula sheet to allow for annual management charges, but substantial partial credit was awarded for candidates who did not make this adjustment. Candidates who correctly calculated the GMMB value, but who did not use the table provided, were awarded full credit if the graders were able to follow the calculations.</t>
  </si>
  <si>
    <t>Most candidates who attempted part (e) answered well, including many who skipped all or most of parts (c) and (d).</t>
  </si>
  <si>
    <t>Many candidates find questions on variable annuities to be challenging, and this question was not an exception. The main part of the question required candidates to recognize that the GMDB is just a series of put options, similar to the GMMB, but where the option value is weighted by the probability of dying in each year, instead of the probability of surviving.</t>
  </si>
  <si>
    <t>It is important for candidates to understand that graders will only consider the work shown in the Excel booklet. Any comments or results recorded in the answer booklets will not be graded.</t>
  </si>
  <si>
    <r>
      <t>Part (c) was omitted by many candidates, and proved  challenging to many of those who attempted it. Common errors included swapping S</t>
    </r>
    <r>
      <rPr>
        <i/>
        <vertAlign val="subscript"/>
        <sz val="14"/>
        <color theme="1"/>
        <rFont val="Times New Roman"/>
        <family val="1"/>
      </rPr>
      <t>0</t>
    </r>
    <r>
      <rPr>
        <i/>
        <sz val="14"/>
        <color theme="1"/>
        <rFont val="Times New Roman"/>
        <family val="1"/>
      </rPr>
      <t xml:space="preserve"> and K in the given formulas, and using 10-t instead of t for the term of the GMDB options.  The most important thing to understand about the GMDB is that it is just a series of put options, maturing at times, 1, 2, ..., 10, but where the policyholder has to die in the t-th year for the option maturing at t to apply. We would use 10-t as the term if we were at time t valuing an option maturing at time 10. Here, we are at time 0 valuing an option maturing at time t.  </t>
    </r>
  </si>
  <si>
    <t>Some candidates were not able to calculate the (deferred) mortality probabilities required in part (d). Partial credit was awarded for 'close attempts'. Candidates should be aware, though, that the ALTAM examiners will assume that candidates retain a very strong familiarity with the  life contingencies material covered in the FAM exam.</t>
  </si>
  <si>
    <r>
      <t>Also in part (c), many candidates tried to factor out P, (1-mc)</t>
    </r>
    <r>
      <rPr>
        <i/>
        <vertAlign val="superscript"/>
        <sz val="14"/>
        <color theme="1"/>
        <rFont val="Times New Roman"/>
        <family val="1"/>
      </rPr>
      <t>t</t>
    </r>
    <r>
      <rPr>
        <i/>
        <sz val="14"/>
        <color theme="1"/>
        <rFont val="Times New Roman"/>
        <family val="1"/>
      </rPr>
      <t>, or (1+int_g)</t>
    </r>
    <r>
      <rPr>
        <i/>
        <vertAlign val="superscript"/>
        <sz val="14"/>
        <color theme="1"/>
        <rFont val="Times New Roman"/>
        <family val="1"/>
      </rPr>
      <t>t</t>
    </r>
    <r>
      <rPr>
        <i/>
        <sz val="14"/>
        <color theme="1"/>
        <rFont val="Times New Roman"/>
        <family val="1"/>
      </rPr>
      <t>. This required keeping track of more parentheses and knowing when to divide terms by (1-mc)</t>
    </r>
    <r>
      <rPr>
        <i/>
        <vertAlign val="superscript"/>
        <sz val="14"/>
        <color theme="1"/>
        <rFont val="Times New Roman"/>
        <family val="1"/>
      </rPr>
      <t>t</t>
    </r>
    <r>
      <rPr>
        <i/>
        <sz val="14"/>
        <color theme="1"/>
        <rFont val="Times New Roman"/>
        <family val="1"/>
      </rPr>
      <t xml:space="preserve"> or (1+int_g)</t>
    </r>
    <r>
      <rPr>
        <i/>
        <vertAlign val="superscript"/>
        <sz val="14"/>
        <color theme="1"/>
        <rFont val="Times New Roman"/>
        <family val="1"/>
      </rPr>
      <t>t</t>
    </r>
    <r>
      <rPr>
        <i/>
        <sz val="14"/>
        <color theme="1"/>
        <rFont val="Times New Roman"/>
        <family val="1"/>
      </rPr>
      <t>, and lead to more mistakes than the candidates who kept the problem simpler.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</si>
</sst>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0000"/>
    <numFmt numFmtId="166" formatCode="0.000"/>
    <numFmt numFmtId="167" formatCode="0.000000"/>
    <numFmt numFmtId="168" formatCode="_(* #,##0.0_);_(* \(#,##0.0\);_(* &quot;-&quot;??_);_(@_)"/>
    <numFmt numFmtId="169" formatCode="0.0000"/>
    <numFmt numFmtId="170" formatCode="#,##0.0000000000"/>
    <numFmt numFmtId="171" formatCode="#,##0.00000"/>
  </numFmts>
  <fonts count="25" x14ac:knownFonts="1">
    <font>
      <sz val="11"/>
      <color theme="1"/>
      <name val="Calibri"/>
      <family val="2"/>
      <scheme val="minor"/>
    </font>
    <font>
      <sz val="12"/>
      <color theme="1"/>
      <name val="Times New Roman"/>
      <family val="1"/>
    </font>
    <font>
      <b/>
      <sz val="14"/>
      <color theme="1"/>
      <name val="Times New Roman"/>
      <family val="1"/>
    </font>
    <font>
      <sz val="14"/>
      <color theme="1"/>
      <name val="Times New Roman"/>
      <family val="1"/>
    </font>
    <font>
      <b/>
      <i/>
      <sz val="14"/>
      <color theme="1"/>
      <name val="Times New Roman"/>
      <family val="1"/>
    </font>
    <font>
      <sz val="11"/>
      <color theme="1"/>
      <name val="Calibri"/>
      <family val="2"/>
      <scheme val="minor"/>
    </font>
    <font>
      <b/>
      <sz val="11"/>
      <color theme="1"/>
      <name val="Calibri"/>
      <family val="2"/>
      <scheme val="minor"/>
    </font>
    <font>
      <i/>
      <sz val="11"/>
      <color theme="1"/>
      <name val="Times New Roman"/>
      <family val="1"/>
    </font>
    <font>
      <i/>
      <sz val="10"/>
      <name val="Euclid"/>
      <family val="1"/>
    </font>
    <font>
      <i/>
      <vertAlign val="subscript"/>
      <sz val="10"/>
      <name val="Euclid"/>
      <family val="1"/>
    </font>
    <font>
      <i/>
      <vertAlign val="subscript"/>
      <sz val="11"/>
      <color theme="1"/>
      <name val="Times New Roman"/>
      <family val="1"/>
    </font>
    <font>
      <i/>
      <vertAlign val="subscript"/>
      <sz val="12"/>
      <name val="Times New Roman"/>
      <family val="1"/>
    </font>
    <font>
      <vertAlign val="subscript"/>
      <sz val="10"/>
      <name val="Euclid"/>
      <family val="1"/>
    </font>
    <font>
      <vertAlign val="superscript"/>
      <sz val="10"/>
      <name val="Euclid"/>
      <family val="1"/>
    </font>
    <font>
      <sz val="10"/>
      <name val="Arial"/>
      <family val="2"/>
    </font>
    <font>
      <sz val="10"/>
      <name val="Euclid"/>
      <family val="1"/>
    </font>
    <font>
      <sz val="9.5"/>
      <color theme="1"/>
      <name val="Calibri"/>
      <family val="2"/>
      <scheme val="minor"/>
    </font>
    <font>
      <sz val="14"/>
      <color theme="1"/>
      <name val="Calibri"/>
      <family val="2"/>
      <scheme val="minor"/>
    </font>
    <font>
      <i/>
      <sz val="14"/>
      <color theme="1"/>
      <name val="Times New Roman"/>
      <family val="1"/>
    </font>
    <font>
      <sz val="14"/>
      <color theme="1"/>
      <name val="Symbol"/>
      <family val="1"/>
      <charset val="2"/>
    </font>
    <font>
      <i/>
      <vertAlign val="subscript"/>
      <sz val="14"/>
      <color theme="1"/>
      <name val="Times New Roman"/>
      <family val="1"/>
    </font>
    <font>
      <vertAlign val="subscript"/>
      <sz val="14"/>
      <color theme="1"/>
      <name val="Times New Roman"/>
      <family val="1"/>
    </font>
    <font>
      <sz val="14"/>
      <color theme="5" tint="-0.249977111117893"/>
      <name val="Times New Roman"/>
      <family val="1"/>
    </font>
    <font>
      <vertAlign val="subscript"/>
      <sz val="12"/>
      <color theme="1"/>
      <name val="Times New Roman"/>
      <family val="1"/>
    </font>
    <font>
      <i/>
      <vertAlign val="superscript"/>
      <sz val="14"/>
      <color theme="1"/>
      <name val="Times New Roman"/>
      <family val="1"/>
    </font>
  </fonts>
  <fills count="5">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4" fillId="0" borderId="0"/>
    <xf numFmtId="164" fontId="5" fillId="0" borderId="0" applyFont="0" applyFill="0" applyBorder="0" applyAlignment="0" applyProtection="0"/>
    <xf numFmtId="164" fontId="5" fillId="0" borderId="0" applyFont="0" applyFill="0" applyBorder="0" applyAlignment="0" applyProtection="0"/>
  </cellStyleXfs>
  <cellXfs count="131">
    <xf numFmtId="0" fontId="0" fillId="0" borderId="0" xfId="0"/>
    <xf numFmtId="0" fontId="1" fillId="0" borderId="0" xfId="0" applyFont="1" applyAlignment="1">
      <alignment vertical="center"/>
    </xf>
    <xf numFmtId="0" fontId="0" fillId="0" borderId="0" xfId="0" applyAlignment="1">
      <alignment horizontal="center"/>
    </xf>
    <xf numFmtId="0" fontId="6" fillId="0" borderId="0" xfId="0" applyFont="1"/>
    <xf numFmtId="0" fontId="7" fillId="0" borderId="0" xfId="0" applyFont="1" applyAlignment="1">
      <alignment horizontal="center" vertical="center"/>
    </xf>
    <xf numFmtId="167" fontId="15" fillId="0" borderId="0" xfId="1" applyNumberFormat="1" applyFont="1" applyAlignment="1">
      <alignment horizontal="center"/>
    </xf>
    <xf numFmtId="0" fontId="16" fillId="0" borderId="7" xfId="0" applyFont="1" applyBorder="1" applyAlignment="1">
      <alignment horizontal="center"/>
    </xf>
    <xf numFmtId="167" fontId="16" fillId="0" borderId="7" xfId="0" applyNumberFormat="1" applyFont="1" applyBorder="1"/>
    <xf numFmtId="169" fontId="16" fillId="0" borderId="7" xfId="0" applyNumberFormat="1" applyFont="1" applyBorder="1"/>
    <xf numFmtId="165" fontId="16" fillId="0" borderId="7" xfId="0" applyNumberFormat="1" applyFont="1" applyBorder="1"/>
    <xf numFmtId="0" fontId="16" fillId="0" borderId="0" xfId="0" applyFont="1" applyAlignment="1">
      <alignment horizontal="center"/>
    </xf>
    <xf numFmtId="167" fontId="16" fillId="0" borderId="0" xfId="0" applyNumberFormat="1" applyFont="1"/>
    <xf numFmtId="169" fontId="16" fillId="0" borderId="0" xfId="0" applyNumberFormat="1" applyFont="1"/>
    <xf numFmtId="165" fontId="16" fillId="0" borderId="0" xfId="0" applyNumberFormat="1" applyFont="1"/>
    <xf numFmtId="0" fontId="16" fillId="0" borderId="8" xfId="0" applyFont="1" applyBorder="1" applyAlignment="1">
      <alignment horizontal="center"/>
    </xf>
    <xf numFmtId="167" fontId="16" fillId="0" borderId="8" xfId="0" applyNumberFormat="1" applyFont="1" applyBorder="1"/>
    <xf numFmtId="169" fontId="16" fillId="0" borderId="8" xfId="0" applyNumberFormat="1" applyFont="1" applyBorder="1"/>
    <xf numFmtId="165" fontId="16" fillId="0" borderId="8" xfId="0" applyNumberFormat="1" applyFont="1" applyBorder="1"/>
    <xf numFmtId="0" fontId="3" fillId="3" borderId="0" xfId="0" applyFont="1" applyFill="1" applyAlignment="1">
      <alignment horizontal="left" vertical="center"/>
    </xf>
    <xf numFmtId="0" fontId="3" fillId="0" borderId="0" xfId="0" applyFont="1" applyAlignment="1">
      <alignment vertical="center"/>
    </xf>
    <xf numFmtId="0" fontId="2" fillId="3" borderId="0" xfId="0" applyFont="1" applyFill="1" applyAlignment="1">
      <alignment vertical="center"/>
    </xf>
    <xf numFmtId="0" fontId="3" fillId="3" borderId="0" xfId="0" applyFont="1" applyFill="1" applyAlignment="1">
      <alignment horizontal="center" vertical="center"/>
    </xf>
    <xf numFmtId="0" fontId="3" fillId="0" borderId="0" xfId="0" applyFont="1" applyAlignment="1">
      <alignment horizontal="right" vertical="top"/>
    </xf>
    <xf numFmtId="0" fontId="3" fillId="0" borderId="0" xfId="0" applyFont="1" applyAlignment="1">
      <alignment vertical="center" wrapText="1"/>
    </xf>
    <xf numFmtId="0" fontId="3" fillId="3" borderId="0" xfId="0" applyFont="1" applyFill="1" applyAlignment="1">
      <alignment vertical="center"/>
    </xf>
    <xf numFmtId="0" fontId="3" fillId="3" borderId="2" xfId="0" applyFont="1" applyFill="1" applyBorder="1" applyAlignment="1">
      <alignment vertical="center"/>
    </xf>
    <xf numFmtId="0" fontId="3" fillId="3" borderId="1" xfId="0" applyFont="1" applyFill="1" applyBorder="1" applyAlignment="1">
      <alignment horizontal="center" vertical="center"/>
    </xf>
    <xf numFmtId="0" fontId="3" fillId="0" borderId="0" xfId="0" applyFont="1" applyAlignment="1">
      <alignment horizontal="center" vertical="center"/>
    </xf>
    <xf numFmtId="9" fontId="3" fillId="0" borderId="0" xfId="0" applyNumberFormat="1" applyFont="1" applyAlignment="1">
      <alignment vertical="center" wrapText="1"/>
    </xf>
    <xf numFmtId="0" fontId="18" fillId="3" borderId="0" xfId="0" applyFont="1" applyFill="1" applyAlignment="1">
      <alignment horizontal="center" vertical="center"/>
    </xf>
    <xf numFmtId="9" fontId="3" fillId="3" borderId="0" xfId="0" applyNumberFormat="1" applyFont="1" applyFill="1" applyAlignment="1">
      <alignment horizontal="center" vertical="center"/>
    </xf>
    <xf numFmtId="0" fontId="19" fillId="3" borderId="0" xfId="0" applyFont="1" applyFill="1" applyAlignment="1">
      <alignment horizontal="center" vertical="center"/>
    </xf>
    <xf numFmtId="166" fontId="3" fillId="3" borderId="3" xfId="0" applyNumberFormat="1" applyFont="1" applyFill="1" applyBorder="1" applyAlignment="1">
      <alignment vertical="center"/>
    </xf>
    <xf numFmtId="0" fontId="17" fillId="0" borderId="0" xfId="0" applyFont="1" applyAlignment="1">
      <alignment vertical="center"/>
    </xf>
    <xf numFmtId="0" fontId="2" fillId="0" borderId="0" xfId="0" applyFont="1" applyAlignment="1">
      <alignment vertical="center"/>
    </xf>
    <xf numFmtId="9" fontId="3" fillId="0" borderId="0" xfId="0" applyNumberFormat="1" applyFont="1" applyAlignment="1">
      <alignment horizontal="center" vertical="center"/>
    </xf>
    <xf numFmtId="9" fontId="3" fillId="0" borderId="0" xfId="0" applyNumberFormat="1" applyFont="1" applyAlignment="1">
      <alignment vertical="center"/>
    </xf>
    <xf numFmtId="0" fontId="3" fillId="3" borderId="0" xfId="0" applyFont="1" applyFill="1" applyAlignment="1">
      <alignment horizontal="center"/>
    </xf>
    <xf numFmtId="0" fontId="18" fillId="3" borderId="0" xfId="0" applyFont="1" applyFill="1"/>
    <xf numFmtId="0" fontId="3" fillId="3" borderId="0" xfId="0" applyFont="1" applyFill="1"/>
    <xf numFmtId="0" fontId="3" fillId="0" borderId="0" xfId="0" applyFont="1" applyAlignment="1">
      <alignment vertical="top"/>
    </xf>
    <xf numFmtId="0" fontId="3" fillId="0" borderId="0" xfId="0" applyFont="1" applyAlignment="1">
      <alignment horizontal="left" vertical="center"/>
    </xf>
    <xf numFmtId="0" fontId="3" fillId="3" borderId="2" xfId="0" applyFont="1" applyFill="1" applyBorder="1" applyAlignment="1">
      <alignment horizontal="center" vertical="center"/>
    </xf>
    <xf numFmtId="166" fontId="18" fillId="3" borderId="3" xfId="0" applyNumberFormat="1" applyFont="1" applyFill="1" applyBorder="1" applyAlignment="1">
      <alignment horizontal="center" vertical="center"/>
    </xf>
    <xf numFmtId="0" fontId="1" fillId="3" borderId="0" xfId="0" applyFont="1" applyFill="1" applyAlignment="1">
      <alignment vertical="center"/>
    </xf>
    <xf numFmtId="0" fontId="2" fillId="3" borderId="0" xfId="0" applyFont="1" applyFill="1" applyAlignment="1">
      <alignment vertical="center" wrapText="1"/>
    </xf>
    <xf numFmtId="0" fontId="18" fillId="3" borderId="9" xfId="0" applyFont="1" applyFill="1" applyBorder="1" applyAlignment="1">
      <alignment horizontal="center" vertical="center"/>
    </xf>
    <xf numFmtId="9" fontId="3" fillId="3" borderId="11" xfId="0" applyNumberFormat="1" applyFont="1" applyFill="1" applyBorder="1" applyAlignment="1">
      <alignment horizontal="left" vertical="center"/>
    </xf>
    <xf numFmtId="0" fontId="3" fillId="3" borderId="19" xfId="0" applyFont="1" applyFill="1" applyBorder="1" applyAlignment="1">
      <alignment horizontal="center" vertical="center"/>
    </xf>
    <xf numFmtId="9" fontId="3" fillId="3" borderId="20" xfId="0" applyNumberFormat="1" applyFont="1" applyFill="1" applyBorder="1" applyAlignment="1">
      <alignment horizontal="center" vertical="center"/>
    </xf>
    <xf numFmtId="0" fontId="19" fillId="3" borderId="8" xfId="0" applyFont="1" applyFill="1" applyBorder="1" applyAlignment="1">
      <alignment horizontal="center" vertical="center"/>
    </xf>
    <xf numFmtId="0" fontId="18"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18" fillId="3" borderId="8" xfId="0" applyFont="1" applyFill="1" applyBorder="1" applyAlignment="1">
      <alignment horizontal="center" vertical="center"/>
    </xf>
    <xf numFmtId="168" fontId="16" fillId="0" borderId="7" xfId="3" applyNumberFormat="1" applyFont="1" applyBorder="1"/>
    <xf numFmtId="168" fontId="16" fillId="0" borderId="0" xfId="3" applyNumberFormat="1" applyFont="1"/>
    <xf numFmtId="168" fontId="16" fillId="0" borderId="8" xfId="3" applyNumberFormat="1" applyFont="1" applyBorder="1"/>
    <xf numFmtId="167" fontId="3" fillId="0" borderId="0" xfId="0" applyNumberFormat="1" applyFont="1" applyAlignment="1">
      <alignment vertical="center"/>
    </xf>
    <xf numFmtId="166" fontId="3" fillId="3" borderId="15" xfId="0" applyNumberFormat="1" applyFont="1" applyFill="1" applyBorder="1" applyAlignment="1">
      <alignment horizontal="center" vertical="center"/>
    </xf>
    <xf numFmtId="0" fontId="3" fillId="3" borderId="0" xfId="0" applyFont="1" applyFill="1" applyAlignment="1">
      <alignment horizontal="left" vertical="center" wrapText="1"/>
    </xf>
    <xf numFmtId="0" fontId="22" fillId="0" borderId="0" xfId="0" applyFont="1" applyAlignment="1">
      <alignment horizontal="right" vertical="center"/>
    </xf>
    <xf numFmtId="0" fontId="22" fillId="0" borderId="0" xfId="0" applyFont="1" applyAlignment="1">
      <alignment vertical="center"/>
    </xf>
    <xf numFmtId="165" fontId="22" fillId="0" borderId="0" xfId="0" applyNumberFormat="1" applyFont="1" applyAlignment="1">
      <alignment vertical="center"/>
    </xf>
    <xf numFmtId="0" fontId="3" fillId="0" borderId="0" xfId="0" applyFont="1" applyAlignment="1">
      <alignment horizontal="right" vertical="center"/>
    </xf>
    <xf numFmtId="0" fontId="2" fillId="3" borderId="21" xfId="0" applyFont="1" applyFill="1" applyBorder="1" applyAlignment="1">
      <alignment vertical="center"/>
    </xf>
    <xf numFmtId="0" fontId="2" fillId="3" borderId="22" xfId="0" applyFont="1" applyFill="1" applyBorder="1" applyAlignment="1">
      <alignment vertical="center"/>
    </xf>
    <xf numFmtId="0" fontId="2" fillId="3" borderId="23" xfId="0" applyFont="1" applyFill="1" applyBorder="1" applyAlignment="1">
      <alignment vertical="center"/>
    </xf>
    <xf numFmtId="2" fontId="18" fillId="0" borderId="0" xfId="0" applyNumberFormat="1" applyFont="1" applyAlignment="1">
      <alignment horizontal="center" vertical="center"/>
    </xf>
    <xf numFmtId="2" fontId="2" fillId="2" borderId="6" xfId="0" applyNumberFormat="1" applyFont="1" applyFill="1" applyBorder="1" applyAlignment="1">
      <alignment vertical="center"/>
    </xf>
    <xf numFmtId="0" fontId="18" fillId="0" borderId="0" xfId="0" applyFont="1" applyAlignment="1">
      <alignment horizontal="center" vertical="center"/>
    </xf>
    <xf numFmtId="166" fontId="3" fillId="2" borderId="25" xfId="0" applyNumberFormat="1" applyFont="1" applyFill="1" applyBorder="1" applyAlignment="1">
      <alignment horizontal="center"/>
    </xf>
    <xf numFmtId="167" fontId="3" fillId="2" borderId="26" xfId="0" applyNumberFormat="1" applyFont="1" applyFill="1" applyBorder="1" applyAlignment="1">
      <alignment horizontal="center"/>
    </xf>
    <xf numFmtId="2" fontId="3" fillId="2" borderId="27" xfId="0" applyNumberFormat="1" applyFont="1" applyFill="1" applyBorder="1" applyAlignment="1">
      <alignment horizontal="center"/>
    </xf>
    <xf numFmtId="0" fontId="18" fillId="0" borderId="0" xfId="0" applyFont="1" applyAlignment="1">
      <alignment vertical="center"/>
    </xf>
    <xf numFmtId="0" fontId="22" fillId="0" borderId="0" xfId="0" applyFont="1" applyAlignment="1">
      <alignment horizontal="left" vertical="center"/>
    </xf>
    <xf numFmtId="165" fontId="22" fillId="0" borderId="0" xfId="0" applyNumberFormat="1" applyFont="1" applyAlignment="1">
      <alignment horizontal="left" vertical="center"/>
    </xf>
    <xf numFmtId="2" fontId="22" fillId="0" borderId="0" xfId="0" applyNumberFormat="1" applyFont="1" applyAlignment="1">
      <alignment horizontal="left" vertical="center"/>
    </xf>
    <xf numFmtId="167" fontId="3" fillId="0" borderId="0" xfId="0" applyNumberFormat="1" applyFont="1" applyAlignment="1">
      <alignment horizontal="center" vertical="center"/>
    </xf>
    <xf numFmtId="0" fontId="22" fillId="0" borderId="0" xfId="0" applyFont="1" applyAlignment="1">
      <alignment horizontal="center" vertical="center"/>
    </xf>
    <xf numFmtId="171" fontId="22" fillId="0" borderId="0" xfId="0" applyNumberFormat="1" applyFont="1" applyAlignment="1">
      <alignment vertical="center"/>
    </xf>
    <xf numFmtId="170" fontId="22" fillId="0" borderId="0" xfId="0" applyNumberFormat="1" applyFont="1" applyAlignment="1">
      <alignment vertical="center"/>
    </xf>
    <xf numFmtId="165" fontId="3" fillId="2" borderId="24" xfId="0" applyNumberFormat="1" applyFont="1" applyFill="1" applyBorder="1" applyAlignment="1">
      <alignment horizontal="center"/>
    </xf>
    <xf numFmtId="0" fontId="3" fillId="3" borderId="14" xfId="0" applyFont="1" applyFill="1" applyBorder="1" applyAlignment="1">
      <alignment horizontal="center" vertical="center"/>
    </xf>
    <xf numFmtId="0" fontId="3" fillId="3" borderId="13" xfId="0" applyFont="1" applyFill="1" applyBorder="1" applyAlignment="1">
      <alignment horizontal="center" vertical="center"/>
    </xf>
    <xf numFmtId="4" fontId="3" fillId="2" borderId="28" xfId="0" applyNumberFormat="1" applyFont="1" applyFill="1" applyBorder="1" applyAlignment="1">
      <alignment horizontal="center" vertical="center"/>
    </xf>
    <xf numFmtId="165" fontId="3" fillId="2" borderId="29" xfId="0" applyNumberFormat="1" applyFont="1" applyFill="1" applyBorder="1" applyAlignment="1">
      <alignment horizontal="center"/>
    </xf>
    <xf numFmtId="2" fontId="3" fillId="2" borderId="30" xfId="0" applyNumberFormat="1" applyFont="1" applyFill="1" applyBorder="1" applyAlignment="1">
      <alignment horizontal="center" vertical="center"/>
    </xf>
    <xf numFmtId="4" fontId="3" fillId="2" borderId="31" xfId="0" applyNumberFormat="1" applyFont="1" applyFill="1" applyBorder="1" applyAlignment="1">
      <alignment horizontal="center" vertical="center"/>
    </xf>
    <xf numFmtId="2" fontId="3" fillId="2" borderId="32" xfId="0" applyNumberFormat="1" applyFont="1" applyFill="1" applyBorder="1" applyAlignment="1">
      <alignment horizontal="center" vertical="center"/>
    </xf>
    <xf numFmtId="4" fontId="3" fillId="2" borderId="33" xfId="0" applyNumberFormat="1" applyFont="1" applyFill="1" applyBorder="1" applyAlignment="1">
      <alignment horizontal="center" vertical="center"/>
    </xf>
    <xf numFmtId="165" fontId="3" fillId="2" borderId="34" xfId="0" applyNumberFormat="1" applyFont="1" applyFill="1" applyBorder="1" applyAlignment="1">
      <alignment horizontal="center"/>
    </xf>
    <xf numFmtId="2" fontId="3" fillId="2" borderId="35" xfId="0" applyNumberFormat="1" applyFont="1" applyFill="1" applyBorder="1" applyAlignment="1">
      <alignment horizontal="center" vertical="center"/>
    </xf>
    <xf numFmtId="0" fontId="1" fillId="0" borderId="0" xfId="0" applyFont="1" applyAlignment="1">
      <alignment horizontal="center" vertical="center"/>
    </xf>
    <xf numFmtId="167" fontId="1"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top"/>
    </xf>
    <xf numFmtId="0" fontId="18" fillId="4" borderId="1" xfId="0" applyFont="1" applyFill="1" applyBorder="1" applyAlignment="1">
      <alignment vertical="center"/>
    </xf>
    <xf numFmtId="0" fontId="18" fillId="4" borderId="2" xfId="0" applyFont="1" applyFill="1" applyBorder="1" applyAlignment="1">
      <alignment vertical="center"/>
    </xf>
    <xf numFmtId="0" fontId="18" fillId="4" borderId="3" xfId="0" applyFont="1" applyFill="1" applyBorder="1" applyAlignment="1">
      <alignment vertical="center"/>
    </xf>
    <xf numFmtId="0" fontId="18" fillId="4" borderId="14" xfId="0" applyFont="1" applyFill="1" applyBorder="1" applyAlignment="1">
      <alignment horizontal="left" vertical="top"/>
    </xf>
    <xf numFmtId="0" fontId="18" fillId="4" borderId="13" xfId="0" applyFont="1" applyFill="1" applyBorder="1" applyAlignment="1">
      <alignment horizontal="left" vertical="top"/>
    </xf>
    <xf numFmtId="165" fontId="0" fillId="0" borderId="0" xfId="0" applyNumberFormat="1"/>
    <xf numFmtId="0" fontId="18" fillId="4" borderId="0" xfId="0" applyFont="1" applyFill="1" applyAlignment="1">
      <alignment horizontal="left" vertical="top" wrapText="1"/>
    </xf>
    <xf numFmtId="0" fontId="18" fillId="4" borderId="15" xfId="0" applyFont="1" applyFill="1" applyBorder="1" applyAlignment="1">
      <alignment horizontal="left" vertical="top" wrapText="1"/>
    </xf>
    <xf numFmtId="0" fontId="18" fillId="4" borderId="4" xfId="0" applyFont="1" applyFill="1" applyBorder="1" applyAlignment="1">
      <alignment horizontal="left" vertical="top" wrapText="1"/>
    </xf>
    <xf numFmtId="0" fontId="18" fillId="4" borderId="5" xfId="0" applyFont="1" applyFill="1" applyBorder="1" applyAlignment="1">
      <alignment horizontal="left" vertical="top" wrapText="1"/>
    </xf>
    <xf numFmtId="0" fontId="18" fillId="4" borderId="0" xfId="0" applyFont="1" applyFill="1" applyAlignment="1">
      <alignment horizontal="left" vertical="center" wrapText="1"/>
    </xf>
    <xf numFmtId="0" fontId="18" fillId="4" borderId="15" xfId="0" applyFont="1" applyFill="1" applyBorder="1" applyAlignment="1">
      <alignment horizontal="left" vertical="center" wrapText="1"/>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0" xfId="0" applyFont="1" applyFill="1" applyAlignment="1">
      <alignment horizontal="left" vertical="top" wrapText="1"/>
    </xf>
    <xf numFmtId="0" fontId="3" fillId="2" borderId="15" xfId="0" applyFont="1" applyFill="1" applyBorder="1" applyAlignment="1">
      <alignment horizontal="left" vertical="top" wrapText="1"/>
    </xf>
    <xf numFmtId="0" fontId="18" fillId="3" borderId="0" xfId="0" applyFont="1" applyFill="1" applyAlignment="1">
      <alignment horizontal="left" vertical="center" wrapText="1"/>
    </xf>
    <xf numFmtId="0" fontId="3" fillId="3" borderId="0" xfId="0" applyFont="1" applyFill="1" applyAlignment="1">
      <alignment horizontal="left" vertical="center" wrapText="1"/>
    </xf>
    <xf numFmtId="0" fontId="3" fillId="3" borderId="18"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2" xfId="0" applyFont="1" applyFill="1" applyBorder="1" applyAlignment="1">
      <alignment horizontal="left" vertical="center" wrapText="1"/>
    </xf>
    <xf numFmtId="0" fontId="18" fillId="3" borderId="16" xfId="0" applyFont="1" applyFill="1" applyBorder="1" applyAlignment="1">
      <alignment horizontal="center" vertical="center" wrapText="1"/>
    </xf>
    <xf numFmtId="0" fontId="18" fillId="3" borderId="17" xfId="0" applyFont="1" applyFill="1" applyBorder="1" applyAlignment="1">
      <alignment horizontal="center" vertical="center" wrapText="1"/>
    </xf>
    <xf numFmtId="9" fontId="2" fillId="3" borderId="1" xfId="0" applyNumberFormat="1" applyFont="1" applyFill="1" applyBorder="1" applyAlignment="1">
      <alignment horizontal="center" vertical="center"/>
    </xf>
    <xf numFmtId="9" fontId="2" fillId="3" borderId="2" xfId="0" applyNumberFormat="1" applyFont="1" applyFill="1" applyBorder="1" applyAlignment="1">
      <alignment horizontal="center" vertical="center"/>
    </xf>
    <xf numFmtId="9" fontId="2" fillId="3" borderId="3" xfId="0" applyNumberFormat="1"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3" fillId="3" borderId="0" xfId="0" applyFont="1" applyFill="1" applyAlignment="1">
      <alignment horizontal="left" wrapText="1"/>
    </xf>
  </cellXfs>
  <cellStyles count="4">
    <cellStyle name="Comma" xfId="3" builtinId="3"/>
    <cellStyle name="Comma 2" xfId="2" xr:uid="{00000000-0005-0000-0000-000001000000}"/>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62901</xdr:colOff>
      <xdr:row>2</xdr:row>
      <xdr:rowOff>8632</xdr:rowOff>
    </xdr:from>
    <xdr:to>
      <xdr:col>7</xdr:col>
      <xdr:colOff>608435</xdr:colOff>
      <xdr:row>3</xdr:row>
      <xdr:rowOff>3617</xdr:rowOff>
    </xdr:to>
    <mc:AlternateContent xmlns:mc="http://schemas.openxmlformats.org/markup-compatibility/2006" xmlns:a14="http://schemas.microsoft.com/office/drawing/2010/main">
      <mc:Choice Requires="a14">
        <xdr:sp macro="" textlink="">
          <xdr:nvSpPr>
            <xdr:cNvPr id="2" name="Object 1">
              <a:extLst>
                <a:ext uri="{FF2B5EF4-FFF2-40B4-BE49-F238E27FC236}">
                  <a16:creationId xmlns:a16="http://schemas.microsoft.com/office/drawing/2014/main" id="{9B65359F-AD13-254E-A1BF-4DE95D498A1E}"/>
                </a:ext>
              </a:extLst>
            </xdr:cNvPr>
            <xdr:cNvSpPr txBox="1"/>
          </xdr:nvSpPr>
          <xdr:spPr>
            <a:xfrm>
              <a:off x="4833021" y="374392"/>
              <a:ext cx="545534" cy="254065"/>
            </a:xfrm>
            <a:prstGeom prst="rect">
              <a:avLst/>
            </a:prstGeom>
          </xdr:spPr>
          <xdr:txBody>
            <a:bodyPr vertOverflow="clip" horzOverflow="clip" wrap="none">
              <a:spAutoFit/>
            </a:bodyPr>
            <a:lstStyle/>
            <a:p>
              <a:pPr/>
              <a14:m>
                <m:oMathPara xmlns:m="http://schemas.openxmlformats.org/officeDocument/2006/math">
                  <m:oMathParaPr>
                    <m:jc m:val="left"/>
                  </m:oMathParaPr>
                  <m:oMath xmlns:m="http://schemas.openxmlformats.org/officeDocument/2006/math">
                    <m:sSub>
                      <m:sSubPr>
                        <m:ctrlPr>
                          <a:rPr lang="en-CA" i="1">
                            <a:solidFill>
                              <a:srgbClr val="000000"/>
                            </a:solidFill>
                            <a:latin typeface="Cambria Math" panose="02040503050406030204" pitchFamily="18" charset="0"/>
                          </a:rPr>
                        </m:ctrlPr>
                      </m:sSubPr>
                      <m:e>
                        <m:r>
                          <a:rPr lang="en-CA" i="1">
                            <a:solidFill>
                              <a:srgbClr val="000000"/>
                            </a:solidFill>
                            <a:latin typeface="Cambria Math" panose="02040503050406030204" pitchFamily="18" charset="0"/>
                          </a:rPr>
                          <m:t>𝐴</m:t>
                        </m:r>
                      </m:e>
                      <m:sub>
                        <m:r>
                          <a:rPr lang="en-CA" i="1">
                            <a:solidFill>
                              <a:srgbClr val="000000"/>
                            </a:solidFill>
                            <a:latin typeface="Cambria Math" panose="02040503050406030204" pitchFamily="18" charset="0"/>
                          </a:rPr>
                          <m:t>𝑥</m:t>
                        </m:r>
                        <m:r>
                          <a:rPr lang="en-CA" i="1">
                            <a:solidFill>
                              <a:srgbClr val="000000"/>
                            </a:solidFill>
                            <a:latin typeface="Cambria Math" panose="02040503050406030204" pitchFamily="18" charset="0"/>
                          </a:rPr>
                          <m:t>:</m:t>
                        </m:r>
                        <m:borderBox>
                          <m:borderBoxPr>
                            <m:hideBot m:val="on"/>
                            <m:hideLeft m:val="on"/>
                            <m:ctrlPr>
                              <a:rPr lang="en-CA" i="1">
                                <a:solidFill>
                                  <a:srgbClr val="000000"/>
                                </a:solidFill>
                                <a:latin typeface="Cambria Math" panose="02040503050406030204" pitchFamily="18" charset="0"/>
                              </a:rPr>
                            </m:ctrlPr>
                          </m:borderBoxPr>
                          <m:e>
                            <m:r>
                              <a:rPr lang="en-CA" i="1">
                                <a:solidFill>
                                  <a:srgbClr val="000000"/>
                                </a:solidFill>
                                <a:latin typeface="Cambria Math" panose="02040503050406030204" pitchFamily="18" charset="0"/>
                              </a:rPr>
                              <m:t>10</m:t>
                            </m:r>
                          </m:e>
                        </m:borderBox>
                      </m:sub>
                    </m:sSub>
                  </m:oMath>
                </m:oMathPara>
              </a14:m>
              <a:endParaRPr lang="en-CA"/>
            </a:p>
          </xdr:txBody>
        </xdr:sp>
      </mc:Choice>
      <mc:Fallback xmlns="">
        <xdr:sp macro="" textlink="">
          <xdr:nvSpPr>
            <xdr:cNvPr id="2" name="Object 1">
              <a:extLst>
                <a:ext uri="{FF2B5EF4-FFF2-40B4-BE49-F238E27FC236}">
                  <a16:creationId xmlns:a16="http://schemas.microsoft.com/office/drawing/2014/main" xmlns:a14="http://schemas.microsoft.com/office/drawing/2010/main" xmlns="" id="{9B65359F-AD13-254E-A1BF-4DE95D498A1E}"/>
                </a:ext>
              </a:extLst>
            </xdr:cNvPr>
            <xdr:cNvSpPr txBox="1"/>
          </xdr:nvSpPr>
          <xdr:spPr>
            <a:xfrm>
              <a:off x="4833021" y="374392"/>
              <a:ext cx="545534" cy="254065"/>
            </a:xfrm>
            <a:prstGeom prst="rect">
              <a:avLst/>
            </a:prstGeom>
          </xdr:spPr>
          <xdr:txBody>
            <a:bodyPr vertOverflow="clip" horzOverflow="clip" wrap="none">
              <a:spAutoFit/>
            </a:bodyPr>
            <a:lstStyle/>
            <a:p>
              <a:pPr/>
              <a:r>
                <a:rPr lang="en-CA" i="0">
                  <a:solidFill>
                    <a:srgbClr val="000000"/>
                  </a:solidFill>
                  <a:latin typeface="Cambria Math" panose="02040503050406030204" pitchFamily="18" charset="0"/>
                </a:rPr>
                <a:t>𝐴_(𝑥:▭(6&amp;10))</a:t>
              </a:r>
              <a:endParaRPr lang="en-CA"/>
            </a:p>
          </xdr:txBody>
        </xdr:sp>
      </mc:Fallback>
    </mc:AlternateContent>
    <xdr:clientData/>
  </xdr:twoCellAnchor>
  <xdr:twoCellAnchor>
    <xdr:from>
      <xdr:col>6</xdr:col>
      <xdr:colOff>161746</xdr:colOff>
      <xdr:row>1</xdr:row>
      <xdr:rowOff>170731</xdr:rowOff>
    </xdr:from>
    <xdr:to>
      <xdr:col>6</xdr:col>
      <xdr:colOff>696572</xdr:colOff>
      <xdr:row>2</xdr:row>
      <xdr:rowOff>246588</xdr:rowOff>
    </xdr:to>
    <mc:AlternateContent xmlns:mc="http://schemas.openxmlformats.org/markup-compatibility/2006" xmlns:a14="http://schemas.microsoft.com/office/drawing/2010/main">
      <mc:Choice Requires="a14">
        <xdr:sp macro="" textlink="">
          <xdr:nvSpPr>
            <xdr:cNvPr id="3" name="Object 3">
              <a:extLst>
                <a:ext uri="{FF2B5EF4-FFF2-40B4-BE49-F238E27FC236}">
                  <a16:creationId xmlns:a16="http://schemas.microsoft.com/office/drawing/2014/main" id="{567AFC75-968A-7741-ADB1-F9761887A3C4}"/>
                </a:ext>
              </a:extLst>
            </xdr:cNvPr>
            <xdr:cNvSpPr txBox="1"/>
          </xdr:nvSpPr>
          <xdr:spPr>
            <a:xfrm>
              <a:off x="4177486" y="353611"/>
              <a:ext cx="534826" cy="258737"/>
            </a:xfrm>
            <a:prstGeom prst="rect">
              <a:avLst/>
            </a:prstGeom>
          </xdr:spPr>
          <xdr:txBody>
            <a:bodyPr vertOverflow="clip" horzOverflow="clip" wrap="none">
              <a:spAutoFit/>
            </a:bodyPr>
            <a:lstStyle/>
            <a:p>
              <a:pPr/>
              <a14:m>
                <m:oMathPara xmlns:m="http://schemas.openxmlformats.org/officeDocument/2006/math">
                  <m:oMathParaPr>
                    <m:jc m:val="left"/>
                  </m:oMathParaPr>
                  <m:oMath xmlns:m="http://schemas.openxmlformats.org/officeDocument/2006/math">
                    <m:sSub>
                      <m:sSubPr>
                        <m:ctrlPr>
                          <a:rPr lang="en-CA" i="1">
                            <a:solidFill>
                              <a:srgbClr val="000000"/>
                            </a:solidFill>
                            <a:latin typeface="Cambria Math" panose="02040503050406030204" pitchFamily="18" charset="0"/>
                          </a:rPr>
                        </m:ctrlPr>
                      </m:sSubPr>
                      <m:e>
                        <m:acc>
                          <m:accPr>
                            <m:chr m:val="̈"/>
                            <m:ctrlPr>
                              <a:rPr lang="en-CA" i="1">
                                <a:solidFill>
                                  <a:srgbClr val="000000"/>
                                </a:solidFill>
                                <a:latin typeface="Cambria Math" panose="02040503050406030204" pitchFamily="18" charset="0"/>
                              </a:rPr>
                            </m:ctrlPr>
                          </m:accPr>
                          <m:e>
                            <m:r>
                              <a:rPr lang="en-CA" i="1">
                                <a:solidFill>
                                  <a:srgbClr val="000000"/>
                                </a:solidFill>
                                <a:latin typeface="Cambria Math" panose="02040503050406030204" pitchFamily="18" charset="0"/>
                              </a:rPr>
                              <m:t>𝑎</m:t>
                            </m:r>
                          </m:e>
                        </m:acc>
                      </m:e>
                      <m:sub>
                        <m:r>
                          <a:rPr lang="en-CA" i="1">
                            <a:solidFill>
                              <a:srgbClr val="000000"/>
                            </a:solidFill>
                            <a:latin typeface="Cambria Math" panose="02040503050406030204" pitchFamily="18" charset="0"/>
                          </a:rPr>
                          <m:t>𝑥</m:t>
                        </m:r>
                        <m:r>
                          <a:rPr lang="en-CA" i="1">
                            <a:solidFill>
                              <a:srgbClr val="000000"/>
                            </a:solidFill>
                            <a:latin typeface="Cambria Math" panose="02040503050406030204" pitchFamily="18" charset="0"/>
                          </a:rPr>
                          <m:t>:</m:t>
                        </m:r>
                        <m:borderBox>
                          <m:borderBoxPr>
                            <m:hideBot m:val="on"/>
                            <m:hideLeft m:val="on"/>
                            <m:ctrlPr>
                              <a:rPr lang="en-CA" i="1">
                                <a:solidFill>
                                  <a:srgbClr val="000000"/>
                                </a:solidFill>
                                <a:latin typeface="Cambria Math" panose="02040503050406030204" pitchFamily="18" charset="0"/>
                              </a:rPr>
                            </m:ctrlPr>
                          </m:borderBoxPr>
                          <m:e>
                            <m:r>
                              <a:rPr lang="en-CA" i="1">
                                <a:solidFill>
                                  <a:srgbClr val="000000"/>
                                </a:solidFill>
                                <a:latin typeface="Cambria Math" panose="02040503050406030204" pitchFamily="18" charset="0"/>
                              </a:rPr>
                              <m:t>10</m:t>
                            </m:r>
                          </m:e>
                        </m:borderBox>
                      </m:sub>
                    </m:sSub>
                  </m:oMath>
                </m:oMathPara>
              </a14:m>
              <a:endParaRPr lang="en-CA"/>
            </a:p>
          </xdr:txBody>
        </xdr:sp>
      </mc:Choice>
      <mc:Fallback xmlns="">
        <xdr:sp macro="" textlink="">
          <xdr:nvSpPr>
            <xdr:cNvPr id="3" name="Object 3">
              <a:extLst>
                <a:ext uri="{FF2B5EF4-FFF2-40B4-BE49-F238E27FC236}">
                  <a16:creationId xmlns:a16="http://schemas.microsoft.com/office/drawing/2014/main" xmlns:a14="http://schemas.microsoft.com/office/drawing/2010/main" xmlns="" id="{567AFC75-968A-7741-ADB1-F9761887A3C4}"/>
                </a:ext>
              </a:extLst>
            </xdr:cNvPr>
            <xdr:cNvSpPr txBox="1"/>
          </xdr:nvSpPr>
          <xdr:spPr>
            <a:xfrm>
              <a:off x="4177486" y="353611"/>
              <a:ext cx="534826" cy="258737"/>
            </a:xfrm>
            <a:prstGeom prst="rect">
              <a:avLst/>
            </a:prstGeom>
          </xdr:spPr>
          <xdr:txBody>
            <a:bodyPr vertOverflow="clip" horzOverflow="clip" wrap="none">
              <a:spAutoFit/>
            </a:bodyPr>
            <a:lstStyle/>
            <a:p>
              <a:pPr/>
              <a:r>
                <a:rPr lang="en-CA" i="0">
                  <a:solidFill>
                    <a:srgbClr val="000000"/>
                  </a:solidFill>
                  <a:latin typeface="Cambria Math" panose="02040503050406030204" pitchFamily="18" charset="0"/>
                </a:rPr>
                <a:t>𝑎 ̈_(𝑥:▭(6&amp;10))</a:t>
              </a:r>
              <a:endParaRPr lang="en-CA"/>
            </a:p>
          </xdr:txBody>
        </xdr:sp>
      </mc:Fallback>
    </mc:AlternateContent>
    <xdr:clientData/>
  </xdr:twoCellAnchor>
  <xdr:twoCellAnchor>
    <xdr:from>
      <xdr:col>8</xdr:col>
      <xdr:colOff>161745</xdr:colOff>
      <xdr:row>2</xdr:row>
      <xdr:rowOff>0</xdr:rowOff>
    </xdr:from>
    <xdr:to>
      <xdr:col>8</xdr:col>
      <xdr:colOff>696571</xdr:colOff>
      <xdr:row>2</xdr:row>
      <xdr:rowOff>264560</xdr:rowOff>
    </xdr:to>
    <mc:AlternateContent xmlns:mc="http://schemas.openxmlformats.org/markup-compatibility/2006" xmlns:a14="http://schemas.microsoft.com/office/drawing/2010/main">
      <mc:Choice Requires="a14">
        <xdr:sp macro="" textlink="">
          <xdr:nvSpPr>
            <xdr:cNvPr id="4" name="Object 5">
              <a:extLst>
                <a:ext uri="{FF2B5EF4-FFF2-40B4-BE49-F238E27FC236}">
                  <a16:creationId xmlns:a16="http://schemas.microsoft.com/office/drawing/2014/main" id="{DCC8DB1C-310D-B946-B2A3-D004090A13E9}"/>
                </a:ext>
              </a:extLst>
            </xdr:cNvPr>
            <xdr:cNvSpPr txBox="1"/>
          </xdr:nvSpPr>
          <xdr:spPr>
            <a:xfrm>
              <a:off x="5625285" y="365760"/>
              <a:ext cx="534826" cy="256940"/>
            </a:xfrm>
            <a:prstGeom prst="rect">
              <a:avLst/>
            </a:prstGeom>
          </xdr:spPr>
          <xdr:txBody>
            <a:bodyPr vertOverflow="clip" horzOverflow="clip" wrap="none">
              <a:spAutoFit/>
            </a:bodyPr>
            <a:lstStyle/>
            <a:p>
              <a:pPr/>
              <a14:m>
                <m:oMathPara xmlns:m="http://schemas.openxmlformats.org/officeDocument/2006/math">
                  <m:oMathParaPr>
                    <m:jc m:val="left"/>
                  </m:oMathParaPr>
                  <m:oMath xmlns:m="http://schemas.openxmlformats.org/officeDocument/2006/math">
                    <m:sSub>
                      <m:sSubPr>
                        <m:ctrlPr>
                          <a:rPr lang="en-CA" i="1">
                            <a:solidFill>
                              <a:srgbClr val="000000"/>
                            </a:solidFill>
                            <a:latin typeface="Cambria Math" panose="02040503050406030204" pitchFamily="18" charset="0"/>
                          </a:rPr>
                        </m:ctrlPr>
                      </m:sSubPr>
                      <m:e>
                        <m:acc>
                          <m:accPr>
                            <m:chr m:val="̈"/>
                            <m:ctrlPr>
                              <a:rPr lang="en-CA" i="1">
                                <a:solidFill>
                                  <a:srgbClr val="000000"/>
                                </a:solidFill>
                                <a:latin typeface="Cambria Math" panose="02040503050406030204" pitchFamily="18" charset="0"/>
                              </a:rPr>
                            </m:ctrlPr>
                          </m:accPr>
                          <m:e>
                            <m:r>
                              <a:rPr lang="en-CA" i="1">
                                <a:solidFill>
                                  <a:srgbClr val="000000"/>
                                </a:solidFill>
                                <a:latin typeface="Cambria Math" panose="02040503050406030204" pitchFamily="18" charset="0"/>
                              </a:rPr>
                              <m:t>𝑎</m:t>
                            </m:r>
                          </m:e>
                        </m:acc>
                      </m:e>
                      <m:sub>
                        <m:r>
                          <a:rPr lang="en-CA" i="1">
                            <a:solidFill>
                              <a:srgbClr val="000000"/>
                            </a:solidFill>
                            <a:latin typeface="Cambria Math" panose="02040503050406030204" pitchFamily="18" charset="0"/>
                          </a:rPr>
                          <m:t>𝑥</m:t>
                        </m:r>
                        <m:r>
                          <a:rPr lang="en-CA" i="1">
                            <a:solidFill>
                              <a:srgbClr val="000000"/>
                            </a:solidFill>
                            <a:latin typeface="Cambria Math" panose="02040503050406030204" pitchFamily="18" charset="0"/>
                          </a:rPr>
                          <m:t>:</m:t>
                        </m:r>
                        <m:borderBox>
                          <m:borderBoxPr>
                            <m:hideBot m:val="on"/>
                            <m:hideLeft m:val="on"/>
                            <m:ctrlPr>
                              <a:rPr lang="en-CA" i="1">
                                <a:solidFill>
                                  <a:srgbClr val="000000"/>
                                </a:solidFill>
                                <a:latin typeface="Cambria Math" panose="02040503050406030204" pitchFamily="18" charset="0"/>
                              </a:rPr>
                            </m:ctrlPr>
                          </m:borderBoxPr>
                          <m:e>
                            <m:r>
                              <a:rPr lang="en-CA" i="1">
                                <a:solidFill>
                                  <a:srgbClr val="000000"/>
                                </a:solidFill>
                                <a:latin typeface="Cambria Math" panose="02040503050406030204" pitchFamily="18" charset="0"/>
                              </a:rPr>
                              <m:t>20</m:t>
                            </m:r>
                          </m:e>
                        </m:borderBox>
                      </m:sub>
                    </m:sSub>
                  </m:oMath>
                </m:oMathPara>
              </a14:m>
              <a:endParaRPr lang="en-CA"/>
            </a:p>
          </xdr:txBody>
        </xdr:sp>
      </mc:Choice>
      <mc:Fallback xmlns="">
        <xdr:sp macro="" textlink="">
          <xdr:nvSpPr>
            <xdr:cNvPr id="4" name="Object 5">
              <a:extLst>
                <a:ext uri="{FF2B5EF4-FFF2-40B4-BE49-F238E27FC236}">
                  <a16:creationId xmlns:a16="http://schemas.microsoft.com/office/drawing/2014/main" xmlns:a14="http://schemas.microsoft.com/office/drawing/2010/main" xmlns="" id="{DCC8DB1C-310D-B946-B2A3-D004090A13E9}"/>
                </a:ext>
              </a:extLst>
            </xdr:cNvPr>
            <xdr:cNvSpPr txBox="1"/>
          </xdr:nvSpPr>
          <xdr:spPr>
            <a:xfrm>
              <a:off x="5625285" y="365760"/>
              <a:ext cx="534826" cy="256940"/>
            </a:xfrm>
            <a:prstGeom prst="rect">
              <a:avLst/>
            </a:prstGeom>
          </xdr:spPr>
          <xdr:txBody>
            <a:bodyPr vertOverflow="clip" horzOverflow="clip" wrap="none">
              <a:spAutoFit/>
            </a:bodyPr>
            <a:lstStyle/>
            <a:p>
              <a:pPr/>
              <a:r>
                <a:rPr lang="en-CA" i="0">
                  <a:solidFill>
                    <a:srgbClr val="000000"/>
                  </a:solidFill>
                  <a:latin typeface="Cambria Math" panose="02040503050406030204" pitchFamily="18" charset="0"/>
                </a:rPr>
                <a:t>𝑎 ̈_(𝑥:▭(6&amp;20))</a:t>
              </a:r>
              <a:endParaRPr lang="en-CA"/>
            </a:p>
          </xdr:txBody>
        </xdr:sp>
      </mc:Fallback>
    </mc:AlternateContent>
    <xdr:clientData/>
  </xdr:twoCellAnchor>
  <xdr:twoCellAnchor>
    <xdr:from>
      <xdr:col>9</xdr:col>
      <xdr:colOff>116816</xdr:colOff>
      <xdr:row>1</xdr:row>
      <xdr:rowOff>170731</xdr:rowOff>
    </xdr:from>
    <xdr:to>
      <xdr:col>9</xdr:col>
      <xdr:colOff>662350</xdr:colOff>
      <xdr:row>2</xdr:row>
      <xdr:rowOff>246588</xdr:rowOff>
    </xdr:to>
    <mc:AlternateContent xmlns:mc="http://schemas.openxmlformats.org/markup-compatibility/2006" xmlns:a14="http://schemas.microsoft.com/office/drawing/2010/main">
      <mc:Choice Requires="a14">
        <xdr:sp macro="" textlink="">
          <xdr:nvSpPr>
            <xdr:cNvPr id="5" name="Object 1">
              <a:extLst>
                <a:ext uri="{FF2B5EF4-FFF2-40B4-BE49-F238E27FC236}">
                  <a16:creationId xmlns:a16="http://schemas.microsoft.com/office/drawing/2014/main" id="{B06A704B-4E97-FD43-A2AE-4A069F931D9B}"/>
                </a:ext>
              </a:extLst>
            </xdr:cNvPr>
            <xdr:cNvSpPr txBox="1"/>
          </xdr:nvSpPr>
          <xdr:spPr>
            <a:xfrm>
              <a:off x="6334736" y="353611"/>
              <a:ext cx="545534" cy="258737"/>
            </a:xfrm>
            <a:prstGeom prst="rect">
              <a:avLst/>
            </a:prstGeom>
          </xdr:spPr>
          <xdr:txBody>
            <a:bodyPr vertOverflow="clip" horzOverflow="clip" wrap="none">
              <a:spAutoFit/>
            </a:bodyPr>
            <a:lstStyle/>
            <a:p>
              <a:pPr/>
              <a14:m>
                <m:oMathPara xmlns:m="http://schemas.openxmlformats.org/officeDocument/2006/math">
                  <m:oMathParaPr>
                    <m:jc m:val="left"/>
                  </m:oMathParaPr>
                  <m:oMath xmlns:m="http://schemas.openxmlformats.org/officeDocument/2006/math">
                    <m:sSub>
                      <m:sSubPr>
                        <m:ctrlPr>
                          <a:rPr lang="en-CA" i="1">
                            <a:solidFill>
                              <a:srgbClr val="000000"/>
                            </a:solidFill>
                            <a:latin typeface="Cambria Math" panose="02040503050406030204" pitchFamily="18" charset="0"/>
                          </a:rPr>
                        </m:ctrlPr>
                      </m:sSubPr>
                      <m:e>
                        <m:r>
                          <a:rPr lang="en-CA" i="1">
                            <a:solidFill>
                              <a:srgbClr val="000000"/>
                            </a:solidFill>
                            <a:latin typeface="Cambria Math" panose="02040503050406030204" pitchFamily="18" charset="0"/>
                          </a:rPr>
                          <m:t>𝐴</m:t>
                        </m:r>
                      </m:e>
                      <m:sub>
                        <m:r>
                          <a:rPr lang="en-CA" i="1">
                            <a:solidFill>
                              <a:srgbClr val="000000"/>
                            </a:solidFill>
                            <a:latin typeface="Cambria Math" panose="02040503050406030204" pitchFamily="18" charset="0"/>
                          </a:rPr>
                          <m:t>𝑥</m:t>
                        </m:r>
                        <m:r>
                          <a:rPr lang="en-CA" i="1">
                            <a:solidFill>
                              <a:srgbClr val="000000"/>
                            </a:solidFill>
                            <a:latin typeface="Cambria Math" panose="02040503050406030204" pitchFamily="18" charset="0"/>
                          </a:rPr>
                          <m:t>:</m:t>
                        </m:r>
                        <m:borderBox>
                          <m:borderBoxPr>
                            <m:hideBot m:val="on"/>
                            <m:hideLeft m:val="on"/>
                            <m:ctrlPr>
                              <a:rPr lang="en-CA" i="1">
                                <a:solidFill>
                                  <a:srgbClr val="000000"/>
                                </a:solidFill>
                                <a:latin typeface="Cambria Math" panose="02040503050406030204" pitchFamily="18" charset="0"/>
                              </a:rPr>
                            </m:ctrlPr>
                          </m:borderBoxPr>
                          <m:e>
                            <m:r>
                              <m:rPr>
                                <m:brk m:alnAt="5"/>
                              </m:rPr>
                              <a:rPr lang="en-CA" b="0" i="1">
                                <a:solidFill>
                                  <a:srgbClr val="000000"/>
                                </a:solidFill>
                                <a:latin typeface="Cambria Math" panose="02040503050406030204" pitchFamily="18" charset="0"/>
                              </a:rPr>
                              <m:t>2</m:t>
                            </m:r>
                            <m:r>
                              <a:rPr lang="en-CA" i="1">
                                <a:solidFill>
                                  <a:srgbClr val="000000"/>
                                </a:solidFill>
                                <a:latin typeface="Cambria Math" panose="02040503050406030204" pitchFamily="18" charset="0"/>
                              </a:rPr>
                              <m:t>0</m:t>
                            </m:r>
                          </m:e>
                        </m:borderBox>
                      </m:sub>
                    </m:sSub>
                  </m:oMath>
                </m:oMathPara>
              </a14:m>
              <a:endParaRPr lang="en-CA"/>
            </a:p>
          </xdr:txBody>
        </xdr:sp>
      </mc:Choice>
      <mc:Fallback xmlns="">
        <xdr:sp macro="" textlink="">
          <xdr:nvSpPr>
            <xdr:cNvPr id="5" name="Object 1">
              <a:extLst>
                <a:ext uri="{FF2B5EF4-FFF2-40B4-BE49-F238E27FC236}">
                  <a16:creationId xmlns:a16="http://schemas.microsoft.com/office/drawing/2014/main" xmlns:a14="http://schemas.microsoft.com/office/drawing/2010/main" xmlns="" id="{B06A704B-4E97-FD43-A2AE-4A069F931D9B}"/>
                </a:ext>
              </a:extLst>
            </xdr:cNvPr>
            <xdr:cNvSpPr txBox="1"/>
          </xdr:nvSpPr>
          <xdr:spPr>
            <a:xfrm>
              <a:off x="6334736" y="353611"/>
              <a:ext cx="545534" cy="258737"/>
            </a:xfrm>
            <a:prstGeom prst="rect">
              <a:avLst/>
            </a:prstGeom>
          </xdr:spPr>
          <xdr:txBody>
            <a:bodyPr vertOverflow="clip" horzOverflow="clip" wrap="none">
              <a:spAutoFit/>
            </a:bodyPr>
            <a:lstStyle/>
            <a:p>
              <a:pPr/>
              <a:r>
                <a:rPr lang="en-CA" i="0">
                  <a:solidFill>
                    <a:srgbClr val="000000"/>
                  </a:solidFill>
                  <a:latin typeface="Cambria Math" panose="02040503050406030204" pitchFamily="18" charset="0"/>
                </a:rPr>
                <a:t>𝐴_(𝑥:▭(6&amp;</a:t>
              </a:r>
              <a:r>
                <a:rPr lang="en-CA" b="0" i="0">
                  <a:solidFill>
                    <a:srgbClr val="000000"/>
                  </a:solidFill>
                  <a:latin typeface="Cambria Math" panose="02040503050406030204" pitchFamily="18" charset="0"/>
                </a:rPr>
                <a:t>2</a:t>
              </a:r>
              <a:r>
                <a:rPr lang="en-CA" i="0">
                  <a:solidFill>
                    <a:srgbClr val="000000"/>
                  </a:solidFill>
                  <a:latin typeface="Cambria Math" panose="02040503050406030204" pitchFamily="18" charset="0"/>
                </a:rPr>
                <a:t>0))</a:t>
              </a:r>
              <a:endParaRPr lang="en-CA"/>
            </a:p>
          </xdr:txBody>
        </xdr:sp>
      </mc:Fallback>
    </mc:AlternateContent>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74"/>
  <sheetViews>
    <sheetView tabSelected="1" zoomScale="90" zoomScaleNormal="90" workbookViewId="0">
      <selection activeCell="K68" sqref="K68"/>
    </sheetView>
  </sheetViews>
  <sheetFormatPr defaultColWidth="8.7109375" defaultRowHeight="18.75" x14ac:dyDescent="0.25"/>
  <cols>
    <col min="1" max="1" width="5.85546875" style="19" customWidth="1"/>
    <col min="2" max="2" width="10.85546875" style="19" customWidth="1"/>
    <col min="3" max="8" width="15.85546875" style="19" customWidth="1"/>
    <col min="9" max="9" width="15.42578125" style="19" customWidth="1"/>
    <col min="10" max="12" width="12" style="19" bestFit="1" customWidth="1"/>
    <col min="13" max="23" width="10.85546875" style="19" customWidth="1"/>
    <col min="24" max="16384" width="8.7109375" style="1"/>
  </cols>
  <sheetData>
    <row r="1" spans="1:23" ht="20.100000000000001" customHeight="1" thickBot="1" x14ac:dyDescent="0.3"/>
    <row r="2" spans="1:23" ht="20.100000000000001" customHeight="1" thickBot="1" x14ac:dyDescent="0.3">
      <c r="A2" s="64" t="s">
        <v>0</v>
      </c>
      <c r="B2" s="65"/>
      <c r="C2" s="66"/>
    </row>
    <row r="3" spans="1:23" ht="20.100000000000001" customHeight="1" x14ac:dyDescent="0.25">
      <c r="A3" s="27"/>
      <c r="B3" s="63"/>
    </row>
    <row r="4" spans="1:23" ht="20.100000000000001" customHeight="1" x14ac:dyDescent="0.25"/>
    <row r="5" spans="1:23" ht="20.100000000000001" customHeight="1" x14ac:dyDescent="0.25">
      <c r="A5" s="121" t="s">
        <v>1</v>
      </c>
      <c r="B5" s="118"/>
      <c r="C5" s="118"/>
      <c r="D5" s="118"/>
      <c r="E5" s="118"/>
      <c r="F5" s="118"/>
      <c r="G5" s="118"/>
      <c r="H5" s="118"/>
      <c r="I5" s="118"/>
      <c r="J5" s="23"/>
      <c r="K5" s="23"/>
      <c r="L5" s="33"/>
    </row>
    <row r="6" spans="1:23" ht="20.100000000000001" customHeight="1" x14ac:dyDescent="0.25">
      <c r="A6" s="121"/>
      <c r="B6" s="118"/>
      <c r="C6" s="118"/>
      <c r="D6" s="118"/>
      <c r="E6" s="118"/>
      <c r="F6" s="118"/>
      <c r="G6" s="118"/>
      <c r="H6" s="118"/>
      <c r="I6" s="118"/>
      <c r="J6" s="23"/>
      <c r="K6" s="23"/>
      <c r="L6" s="33"/>
      <c r="M6" s="23"/>
      <c r="N6" s="23"/>
      <c r="O6" s="23"/>
    </row>
    <row r="7" spans="1:23" ht="20.100000000000001" customHeight="1" x14ac:dyDescent="0.25">
      <c r="A7" s="59"/>
      <c r="B7" s="59"/>
      <c r="C7" s="59"/>
      <c r="D7" s="24"/>
      <c r="E7" s="59"/>
      <c r="F7" s="59"/>
      <c r="G7" s="59"/>
      <c r="H7" s="59"/>
      <c r="I7" s="59"/>
      <c r="J7" s="23"/>
      <c r="K7" s="23"/>
      <c r="L7" s="33"/>
      <c r="M7" s="23"/>
      <c r="N7" s="23"/>
      <c r="O7" s="23"/>
    </row>
    <row r="8" spans="1:23" ht="20.100000000000001" customHeight="1" x14ac:dyDescent="0.25">
      <c r="A8" s="24" t="s">
        <v>2</v>
      </c>
      <c r="B8" s="24"/>
      <c r="C8" s="24"/>
      <c r="D8" s="24"/>
      <c r="E8" s="24"/>
      <c r="F8" s="24"/>
      <c r="G8" s="24"/>
      <c r="H8" s="24"/>
      <c r="I8" s="24"/>
      <c r="K8" s="33"/>
      <c r="W8" s="1"/>
    </row>
    <row r="9" spans="1:23" ht="20.100000000000001" customHeight="1" x14ac:dyDescent="0.25">
      <c r="A9" s="24"/>
      <c r="B9" s="21" t="s">
        <v>3</v>
      </c>
      <c r="C9" s="24" t="s">
        <v>4</v>
      </c>
      <c r="D9" s="24"/>
      <c r="E9" s="24"/>
      <c r="F9" s="24"/>
      <c r="G9" s="24"/>
      <c r="H9" s="24"/>
      <c r="I9" s="24"/>
      <c r="L9" s="33"/>
    </row>
    <row r="10" spans="1:23" ht="20.100000000000001" customHeight="1" x14ac:dyDescent="0.25">
      <c r="A10" s="24"/>
      <c r="B10" s="21" t="s">
        <v>5</v>
      </c>
      <c r="C10" s="24" t="s">
        <v>6</v>
      </c>
      <c r="D10" s="24"/>
      <c r="E10" s="24"/>
      <c r="F10" s="24"/>
      <c r="G10" s="24"/>
      <c r="H10" s="24"/>
      <c r="I10" s="24"/>
      <c r="L10" s="33"/>
    </row>
    <row r="11" spans="1:23" ht="20.100000000000001" customHeight="1" x14ac:dyDescent="0.25">
      <c r="A11" s="24"/>
      <c r="B11" s="21" t="s">
        <v>7</v>
      </c>
      <c r="C11" s="24" t="s">
        <v>8</v>
      </c>
      <c r="D11" s="24"/>
      <c r="E11" s="24"/>
      <c r="F11" s="24"/>
      <c r="G11" s="24"/>
      <c r="H11" s="24"/>
      <c r="I11" s="24"/>
      <c r="L11" s="33"/>
    </row>
    <row r="12" spans="1:23" ht="20.100000000000001" customHeight="1" x14ac:dyDescent="0.25">
      <c r="A12" s="24"/>
      <c r="B12" s="21" t="s">
        <v>9</v>
      </c>
      <c r="C12" s="24" t="s">
        <v>10</v>
      </c>
      <c r="D12" s="24"/>
      <c r="E12" s="24"/>
      <c r="F12" s="24"/>
      <c r="G12" s="24"/>
      <c r="H12" s="24"/>
      <c r="I12" s="24"/>
      <c r="L12" s="33"/>
    </row>
    <row r="13" spans="1:23" ht="20.100000000000001" customHeight="1" x14ac:dyDescent="0.25">
      <c r="A13" s="24"/>
      <c r="B13" s="21" t="s">
        <v>11</v>
      </c>
      <c r="C13" s="24" t="s">
        <v>12</v>
      </c>
      <c r="D13" s="24"/>
      <c r="E13" s="24"/>
      <c r="F13" s="24"/>
      <c r="G13" s="24"/>
      <c r="H13" s="24"/>
      <c r="I13" s="24"/>
      <c r="L13" s="33"/>
    </row>
    <row r="14" spans="1:23" ht="20.100000000000001" customHeight="1" x14ac:dyDescent="0.25">
      <c r="A14" s="24"/>
      <c r="B14" s="21" t="s">
        <v>13</v>
      </c>
      <c r="C14" s="24" t="s">
        <v>14</v>
      </c>
      <c r="D14" s="24"/>
      <c r="E14" s="24"/>
      <c r="F14" s="24"/>
      <c r="G14" s="24"/>
      <c r="H14" s="24"/>
      <c r="I14" s="24"/>
      <c r="L14" s="33"/>
    </row>
    <row r="15" spans="1:23" ht="20.100000000000001" customHeight="1" x14ac:dyDescent="0.25">
      <c r="A15" s="24"/>
      <c r="B15" s="21" t="s">
        <v>15</v>
      </c>
      <c r="C15" s="24" t="s">
        <v>16</v>
      </c>
      <c r="D15" s="24"/>
      <c r="E15" s="24"/>
      <c r="F15" s="24"/>
      <c r="G15" s="24"/>
      <c r="H15" s="24"/>
      <c r="I15" s="24"/>
      <c r="L15" s="33"/>
    </row>
    <row r="16" spans="1:23" ht="20.100000000000001" customHeight="1" x14ac:dyDescent="0.25">
      <c r="A16" s="24"/>
      <c r="B16" s="21" t="s">
        <v>17</v>
      </c>
      <c r="C16" s="24" t="s">
        <v>18</v>
      </c>
      <c r="D16" s="24"/>
      <c r="E16" s="24"/>
      <c r="F16" s="24"/>
      <c r="G16" s="24"/>
      <c r="H16" s="24"/>
      <c r="I16" s="24"/>
      <c r="L16" s="33"/>
    </row>
    <row r="17" spans="1:14" ht="20.100000000000001" customHeight="1" x14ac:dyDescent="0.25">
      <c r="A17" s="24"/>
      <c r="B17" s="24"/>
      <c r="C17" s="24"/>
      <c r="D17" s="24"/>
      <c r="E17" s="24"/>
      <c r="F17" s="24"/>
      <c r="G17" s="24"/>
      <c r="H17" s="24"/>
      <c r="I17" s="24"/>
      <c r="L17" s="33"/>
    </row>
    <row r="18" spans="1:14" ht="20.100000000000001" customHeight="1" x14ac:dyDescent="0.25">
      <c r="A18" s="24"/>
      <c r="B18" s="24"/>
      <c r="C18" s="127" t="s">
        <v>19</v>
      </c>
      <c r="D18" s="128"/>
      <c r="E18" s="128"/>
      <c r="F18" s="129"/>
      <c r="G18" s="45"/>
      <c r="H18" s="45"/>
      <c r="I18" s="20"/>
      <c r="J18" s="34"/>
      <c r="K18" s="33"/>
      <c r="L18" s="33"/>
    </row>
    <row r="19" spans="1:14" ht="20.100000000000001" customHeight="1" x14ac:dyDescent="0.25">
      <c r="A19" s="24"/>
      <c r="B19" s="24"/>
      <c r="C19" s="51" t="s">
        <v>20</v>
      </c>
      <c r="D19" s="52">
        <v>10000</v>
      </c>
      <c r="E19" s="53" t="s">
        <v>21</v>
      </c>
      <c r="F19" s="49">
        <v>0.05</v>
      </c>
      <c r="G19" s="45"/>
      <c r="H19" s="45"/>
      <c r="I19" s="20"/>
      <c r="J19" s="34"/>
      <c r="K19" s="33"/>
      <c r="L19" s="33"/>
    </row>
    <row r="20" spans="1:14" ht="20.100000000000001" customHeight="1" x14ac:dyDescent="0.25">
      <c r="A20" s="24"/>
      <c r="B20" s="24"/>
      <c r="C20" s="48" t="s">
        <v>22</v>
      </c>
      <c r="D20" s="49">
        <v>0.02</v>
      </c>
      <c r="E20" s="50" t="s">
        <v>23</v>
      </c>
      <c r="F20" s="49">
        <v>0.25</v>
      </c>
      <c r="G20" s="45"/>
      <c r="H20" s="45"/>
      <c r="I20" s="20"/>
      <c r="J20" s="34"/>
      <c r="K20" s="33"/>
      <c r="L20" s="33"/>
    </row>
    <row r="21" spans="1:14" ht="20.100000000000001" customHeight="1" x14ac:dyDescent="0.25">
      <c r="A21" s="24"/>
      <c r="B21" s="24"/>
      <c r="C21" s="29"/>
      <c r="D21" s="21"/>
      <c r="E21" s="24"/>
      <c r="F21" s="29"/>
      <c r="G21" s="30"/>
      <c r="H21" s="24"/>
      <c r="I21" s="31"/>
      <c r="J21" s="35"/>
      <c r="K21" s="33"/>
      <c r="L21" s="33"/>
    </row>
    <row r="22" spans="1:14" ht="20.100000000000001" customHeight="1" x14ac:dyDescent="0.25">
      <c r="E22" s="60"/>
      <c r="F22" s="61"/>
      <c r="G22" s="61"/>
      <c r="H22" s="62"/>
    </row>
    <row r="23" spans="1:14" ht="20.100000000000001" customHeight="1" x14ac:dyDescent="0.3">
      <c r="A23" s="37" t="s">
        <v>24</v>
      </c>
      <c r="B23" s="38" t="s">
        <v>25</v>
      </c>
      <c r="C23" s="39"/>
      <c r="D23" s="39"/>
      <c r="E23" s="39"/>
      <c r="F23" s="39"/>
      <c r="G23" s="39"/>
      <c r="H23" s="39"/>
      <c r="I23" s="39"/>
    </row>
    <row r="24" spans="1:14" ht="20.100000000000001" customHeight="1" thickBot="1" x14ac:dyDescent="0.3">
      <c r="A24" s="24"/>
      <c r="B24" s="24" t="s">
        <v>26</v>
      </c>
      <c r="C24" s="24"/>
      <c r="D24" s="24"/>
      <c r="E24" s="24"/>
      <c r="F24" s="24"/>
      <c r="G24" s="24"/>
      <c r="H24" s="24"/>
      <c r="I24" s="24"/>
    </row>
    <row r="25" spans="1:14" ht="20.100000000000001" customHeight="1" thickBot="1" x14ac:dyDescent="0.3">
      <c r="A25" s="27"/>
      <c r="B25" s="22" t="s">
        <v>27</v>
      </c>
      <c r="C25" s="68">
        <f>+H26*'Single Life'!B64/'Single Life'!B54</f>
        <v>1062.8564408963425</v>
      </c>
      <c r="E25" s="26" t="s">
        <v>28</v>
      </c>
      <c r="F25" s="42" t="s">
        <v>29</v>
      </c>
      <c r="G25" s="42" t="s">
        <v>30</v>
      </c>
      <c r="H25" s="43" t="s">
        <v>31</v>
      </c>
    </row>
    <row r="26" spans="1:14" ht="20.100000000000001" customHeight="1" thickBot="1" x14ac:dyDescent="0.35">
      <c r="A26" s="27"/>
      <c r="B26" s="22"/>
      <c r="C26" s="67"/>
      <c r="E26" s="70">
        <f>P*(1-mc)^10</f>
        <v>8170.7280688754654</v>
      </c>
      <c r="F26" s="71">
        <f>(LN(E26/(P))+(rf+sigma^2/2)*10)/(sigma*SQRT(10))</f>
        <v>0.77219395945427483</v>
      </c>
      <c r="G26" s="71">
        <f>F26-sigma*SQRT(10)</f>
        <v>-1.8375455587820055E-2</v>
      </c>
      <c r="H26" s="72">
        <f>(P*EXP(-rf*10)*_xlfn.NORM.S.DIST(-G26,1)-E26*_xlfn.NORM.S.DIST(-F26,1))</f>
        <v>1279.5556473549982</v>
      </c>
      <c r="M26" s="23"/>
      <c r="N26" s="23"/>
    </row>
    <row r="27" spans="1:14" x14ac:dyDescent="0.25">
      <c r="A27" s="27"/>
      <c r="E27" s="69"/>
      <c r="F27" s="69"/>
      <c r="G27" s="69"/>
      <c r="H27" s="69"/>
    </row>
    <row r="28" spans="1:14" x14ac:dyDescent="0.25">
      <c r="A28" s="18" t="s">
        <v>32</v>
      </c>
      <c r="B28" s="21"/>
      <c r="C28" s="21"/>
      <c r="D28" s="21"/>
      <c r="E28" s="21"/>
      <c r="F28" s="21"/>
      <c r="G28" s="21"/>
      <c r="H28" s="21"/>
      <c r="I28" s="21"/>
    </row>
    <row r="29" spans="1:14" ht="20.25" x14ac:dyDescent="0.25">
      <c r="A29" s="18" t="s">
        <v>33</v>
      </c>
      <c r="B29" s="44"/>
      <c r="C29" s="46" t="s">
        <v>34</v>
      </c>
      <c r="D29" s="47">
        <v>0.05</v>
      </c>
      <c r="E29" s="21"/>
      <c r="F29" s="21"/>
      <c r="G29" s="21"/>
      <c r="H29" s="21"/>
      <c r="I29" s="21"/>
    </row>
    <row r="30" spans="1:14" x14ac:dyDescent="0.25">
      <c r="A30" s="41"/>
    </row>
    <row r="31" spans="1:14" ht="18" customHeight="1" x14ac:dyDescent="0.25">
      <c r="A31" s="21" t="s">
        <v>35</v>
      </c>
      <c r="B31" s="130" t="s">
        <v>36</v>
      </c>
      <c r="C31" s="130"/>
      <c r="D31" s="130"/>
      <c r="E31" s="130"/>
      <c r="F31" s="130"/>
      <c r="G31" s="130"/>
      <c r="H31" s="130"/>
      <c r="I31" s="130"/>
    </row>
    <row r="32" spans="1:14" ht="19.5" thickBot="1" x14ac:dyDescent="0.3">
      <c r="A32" s="21"/>
      <c r="B32" s="130"/>
      <c r="C32" s="130"/>
      <c r="D32" s="130"/>
      <c r="E32" s="130"/>
      <c r="F32" s="130"/>
      <c r="G32" s="130"/>
      <c r="H32" s="130"/>
      <c r="I32" s="130"/>
    </row>
    <row r="33" spans="1:13" x14ac:dyDescent="0.25">
      <c r="A33" s="27"/>
      <c r="B33" s="22" t="s">
        <v>27</v>
      </c>
      <c r="C33" s="108" t="s">
        <v>37</v>
      </c>
      <c r="D33" s="109"/>
      <c r="E33" s="109"/>
      <c r="F33" s="109"/>
      <c r="G33" s="109"/>
      <c r="H33" s="109"/>
      <c r="I33" s="110"/>
    </row>
    <row r="34" spans="1:13" x14ac:dyDescent="0.25">
      <c r="A34" s="27"/>
      <c r="C34" s="114"/>
      <c r="D34" s="115"/>
      <c r="E34" s="115"/>
      <c r="F34" s="115"/>
      <c r="G34" s="115"/>
      <c r="H34" s="115"/>
      <c r="I34" s="116"/>
    </row>
    <row r="35" spans="1:13" ht="19.5" thickBot="1" x14ac:dyDescent="0.3">
      <c r="A35" s="27"/>
      <c r="C35" s="111"/>
      <c r="D35" s="112"/>
      <c r="E35" s="112"/>
      <c r="F35" s="112"/>
      <c r="G35" s="112"/>
      <c r="H35" s="112"/>
      <c r="I35" s="113"/>
    </row>
    <row r="36" spans="1:13" x14ac:dyDescent="0.25">
      <c r="A36" s="27"/>
      <c r="C36" s="73"/>
      <c r="D36" s="73"/>
      <c r="E36" s="73"/>
      <c r="F36" s="73"/>
      <c r="G36" s="73"/>
      <c r="H36" s="73"/>
      <c r="I36" s="73"/>
    </row>
    <row r="37" spans="1:13" ht="20.100000000000001" customHeight="1" x14ac:dyDescent="0.25">
      <c r="A37" s="21" t="s">
        <v>38</v>
      </c>
      <c r="B37" s="117" t="s">
        <v>39</v>
      </c>
      <c r="C37" s="117"/>
      <c r="D37" s="117"/>
      <c r="E37" s="117"/>
      <c r="F37" s="117"/>
      <c r="G37" s="117"/>
      <c r="H37" s="117"/>
      <c r="I37" s="117"/>
      <c r="J37" s="36"/>
      <c r="K37" s="36"/>
    </row>
    <row r="38" spans="1:13" ht="20.100000000000001" customHeight="1" x14ac:dyDescent="0.25">
      <c r="A38" s="21"/>
      <c r="B38" s="117"/>
      <c r="C38" s="117"/>
      <c r="D38" s="117"/>
      <c r="E38" s="117"/>
      <c r="F38" s="117"/>
      <c r="G38" s="117"/>
      <c r="H38" s="117"/>
      <c r="I38" s="117"/>
      <c r="J38" s="28"/>
      <c r="K38" s="28"/>
      <c r="L38" s="28"/>
    </row>
    <row r="39" spans="1:13" ht="20.100000000000001" customHeight="1" thickBot="1" x14ac:dyDescent="0.3">
      <c r="A39" s="21"/>
      <c r="B39" s="24" t="s">
        <v>40</v>
      </c>
      <c r="C39" s="24"/>
      <c r="D39" s="24"/>
      <c r="E39" s="24"/>
      <c r="F39" s="24"/>
      <c r="G39" s="24"/>
      <c r="H39" s="24"/>
      <c r="I39" s="24"/>
      <c r="J39" s="28"/>
      <c r="K39" s="28"/>
      <c r="L39" s="28"/>
    </row>
    <row r="40" spans="1:13" ht="20.100000000000001" customHeight="1" thickBot="1" x14ac:dyDescent="0.3">
      <c r="A40" s="27"/>
      <c r="B40" s="22" t="s">
        <v>27</v>
      </c>
      <c r="C40" s="124" t="s">
        <v>41</v>
      </c>
      <c r="D40" s="125"/>
      <c r="E40" s="125"/>
      <c r="F40" s="125"/>
      <c r="G40" s="126"/>
      <c r="H40" s="28"/>
      <c r="J40" s="28"/>
      <c r="K40" s="28"/>
    </row>
    <row r="41" spans="1:13" ht="20.100000000000001" customHeight="1" x14ac:dyDescent="0.25">
      <c r="A41" s="27"/>
      <c r="B41" s="22"/>
      <c r="C41" s="122" t="s">
        <v>42</v>
      </c>
      <c r="D41" s="119" t="s">
        <v>43</v>
      </c>
      <c r="E41" s="25"/>
      <c r="F41" s="25"/>
      <c r="G41" s="32"/>
      <c r="H41" s="28"/>
      <c r="I41" s="28"/>
      <c r="J41" s="28"/>
      <c r="K41" s="28"/>
    </row>
    <row r="42" spans="1:13" ht="18" customHeight="1" thickBot="1" x14ac:dyDescent="0.3">
      <c r="A42" s="27"/>
      <c r="C42" s="123"/>
      <c r="D42" s="120"/>
      <c r="E42" s="21" t="s">
        <v>44</v>
      </c>
      <c r="F42" s="21" t="s">
        <v>45</v>
      </c>
      <c r="G42" s="58" t="s">
        <v>46</v>
      </c>
      <c r="H42" s="92" t="s">
        <v>61</v>
      </c>
      <c r="I42" s="78"/>
      <c r="J42" s="27"/>
      <c r="K42" s="27"/>
      <c r="L42" s="27"/>
    </row>
    <row r="43" spans="1:13" ht="20.100000000000001" customHeight="1" x14ac:dyDescent="0.3">
      <c r="A43" s="27"/>
      <c r="C43" s="26">
        <v>1</v>
      </c>
      <c r="D43" s="84">
        <f>P*(1+int_g)</f>
        <v>10500</v>
      </c>
      <c r="E43" s="85">
        <f t="shared" ref="E43:E52" si="0">(LN(P*(1-mc)^(C43)/D43)+(rf+sigma^2/2)*C43)/(sigma*SQRT(C43))</f>
        <v>4.9028514052194272E-2</v>
      </c>
      <c r="F43" s="85">
        <f t="shared" ref="F43:F52" si="1">E43-sigma*SQRT(C43)</f>
        <v>-0.20097148594780573</v>
      </c>
      <c r="G43" s="86">
        <f>D43*EXP(-rf*C43)*_xlfn.NORM.S.DIST(-F43,1)-P*(1-mc)^(C43)*_xlfn.NORM.S.DIST(-E43,1)</f>
        <v>1080.9939984015382</v>
      </c>
      <c r="H43" s="93">
        <f>('Single Life'!B54-'Single Life'!B55)/'Single Life'!$B$54</f>
        <v>1.0413326963147347E-2</v>
      </c>
      <c r="I43" s="79"/>
      <c r="J43" s="57"/>
      <c r="K43" s="57"/>
      <c r="L43" s="57"/>
      <c r="M43" s="57"/>
    </row>
    <row r="44" spans="1:13" ht="20.100000000000001" customHeight="1" x14ac:dyDescent="0.3">
      <c r="A44" s="27"/>
      <c r="C44" s="82">
        <v>2</v>
      </c>
      <c r="D44" s="87">
        <f t="shared" ref="D44:D52" si="2">+D43*(1+int_g)</f>
        <v>11025</v>
      </c>
      <c r="E44" s="81">
        <f t="shared" si="0"/>
        <v>6.9336789515612771E-2</v>
      </c>
      <c r="F44" s="81">
        <f t="shared" si="1"/>
        <v>-0.284216601077661</v>
      </c>
      <c r="G44" s="88">
        <f>D44*EXP(-rf*C44)*_xlfn.NORM.S.DIST(-F44,1)-P*(1-mc)^(C44)*_xlfn.NORM.S.DIST(-E44,1)</f>
        <v>1567.437647238</v>
      </c>
      <c r="H44" s="93">
        <f>('Single Life'!B55-'Single Life'!B56)/'Single Life'!$B$54</f>
        <v>1.154851443310626E-2</v>
      </c>
      <c r="I44" s="80"/>
      <c r="J44" s="77"/>
      <c r="K44" s="57"/>
      <c r="L44" s="57"/>
      <c r="M44" s="57"/>
    </row>
    <row r="45" spans="1:13" ht="20.100000000000001" customHeight="1" x14ac:dyDescent="0.3">
      <c r="A45" s="27"/>
      <c r="C45" s="82">
        <v>3</v>
      </c>
      <c r="D45" s="87">
        <f t="shared" si="2"/>
        <v>11576.25</v>
      </c>
      <c r="E45" s="81">
        <f>(LN(P*(1-mc)^(C45)/D45)+(rf+sigma^2/2)*C45)/(sigma*SQRT(C45))</f>
        <v>8.4919877358004978E-2</v>
      </c>
      <c r="F45" s="81">
        <f t="shared" si="1"/>
        <v>-0.34809282453421431</v>
      </c>
      <c r="G45" s="88">
        <f t="shared" ref="G45:G51" si="3">D45*EXP(-rf*C45)*_xlfn.NORM.S.DIST(-F45,1)-P*(1-mc)^(C45)*_xlfn.NORM.S.DIST(-E45,1)</f>
        <v>1950.6170743703324</v>
      </c>
      <c r="H45" s="93">
        <f>('Single Life'!B56-'Single Life'!B57)/'Single Life'!$B$54</f>
        <v>1.2793401254915716E-2</v>
      </c>
      <c r="I45" s="80"/>
      <c r="J45" s="77"/>
      <c r="K45" s="57"/>
      <c r="L45" s="57"/>
      <c r="M45" s="57"/>
    </row>
    <row r="46" spans="1:13" ht="20.100000000000001" customHeight="1" x14ac:dyDescent="0.3">
      <c r="C46" s="82">
        <v>4</v>
      </c>
      <c r="D46" s="87">
        <f t="shared" si="2"/>
        <v>12155.0625</v>
      </c>
      <c r="E46" s="81">
        <f>(LN(P*(1-mc)^(C46)/D46)+(rf+sigma^2/2)*C46)/(sigma*SQRT(C46))</f>
        <v>9.8057028104387878E-2</v>
      </c>
      <c r="F46" s="81">
        <f t="shared" si="1"/>
        <v>-0.40194297189561212</v>
      </c>
      <c r="G46" s="88">
        <f t="shared" si="3"/>
        <v>2278.0978783150722</v>
      </c>
      <c r="H46" s="93">
        <f>('Single Life'!B57-'Single Life'!B58)/'Single Life'!$B$54</f>
        <v>1.415418659861644E-2</v>
      </c>
      <c r="I46" s="80"/>
      <c r="J46" s="77"/>
      <c r="K46" s="57"/>
      <c r="L46" s="57"/>
      <c r="M46" s="57"/>
    </row>
    <row r="47" spans="1:13" ht="20.100000000000001" customHeight="1" x14ac:dyDescent="0.3">
      <c r="A47" s="74"/>
      <c r="B47" s="61"/>
      <c r="C47" s="82">
        <v>5</v>
      </c>
      <c r="D47" s="87">
        <f t="shared" si="2"/>
        <v>12762.815625000001</v>
      </c>
      <c r="E47" s="81">
        <f t="shared" si="0"/>
        <v>0.10963109025650934</v>
      </c>
      <c r="F47" s="81">
        <f t="shared" si="1"/>
        <v>-0.4493859041184381</v>
      </c>
      <c r="G47" s="88">
        <f t="shared" si="3"/>
        <v>2568.5685064010549</v>
      </c>
      <c r="H47" s="93">
        <f>('Single Life'!B58-'Single Life'!B59)/'Single Life'!$B$54</f>
        <v>1.5636182093745614E-2</v>
      </c>
      <c r="I47" s="80"/>
      <c r="J47" s="77"/>
      <c r="K47" s="57"/>
      <c r="L47" s="57"/>
      <c r="M47" s="57"/>
    </row>
    <row r="48" spans="1:13" ht="20.100000000000001" customHeight="1" x14ac:dyDescent="0.3">
      <c r="A48" s="74"/>
      <c r="B48" s="74"/>
      <c r="C48" s="82">
        <v>6</v>
      </c>
      <c r="D48" s="87">
        <f t="shared" si="2"/>
        <v>13400.956406250001</v>
      </c>
      <c r="E48" s="81">
        <f t="shared" si="0"/>
        <v>0.1200948422747501</v>
      </c>
      <c r="F48" s="81">
        <f t="shared" si="1"/>
        <v>-0.49227759342104438</v>
      </c>
      <c r="G48" s="88">
        <f t="shared" si="3"/>
        <v>2831.7550456368631</v>
      </c>
      <c r="H48" s="93">
        <f>('Single Life'!B59-'Single Life'!B60)/'Single Life'!$B$54</f>
        <v>1.7243376477998486E-2</v>
      </c>
      <c r="I48" s="80"/>
      <c r="J48" s="77"/>
      <c r="K48" s="57"/>
      <c r="L48" s="57"/>
      <c r="M48" s="57"/>
    </row>
    <row r="49" spans="1:13" ht="20.100000000000001" customHeight="1" x14ac:dyDescent="0.3">
      <c r="A49" s="74"/>
      <c r="B49" s="75"/>
      <c r="C49" s="82">
        <v>7</v>
      </c>
      <c r="D49" s="87">
        <f t="shared" si="2"/>
        <v>14071.004226562502</v>
      </c>
      <c r="E49" s="81">
        <f t="shared" si="0"/>
        <v>0.12971725533314105</v>
      </c>
      <c r="F49" s="81">
        <f t="shared" si="1"/>
        <v>-0.53172057243300663</v>
      </c>
      <c r="G49" s="88">
        <f t="shared" si="3"/>
        <v>3073.5243862447651</v>
      </c>
      <c r="H49" s="93">
        <f>('Single Life'!B60-'Single Life'!B61)/'Single Life'!$B$54</f>
        <v>1.8977901122638269E-2</v>
      </c>
      <c r="I49" s="80"/>
      <c r="J49" s="77"/>
      <c r="K49" s="57"/>
      <c r="L49" s="57"/>
      <c r="M49" s="57"/>
    </row>
    <row r="50" spans="1:13" ht="20.100000000000001" customHeight="1" x14ac:dyDescent="0.3">
      <c r="A50" s="74"/>
      <c r="B50" s="76"/>
      <c r="C50" s="82">
        <v>8</v>
      </c>
      <c r="D50" s="87">
        <f t="shared" si="2"/>
        <v>14774.554437890627</v>
      </c>
      <c r="E50" s="81">
        <f t="shared" si="0"/>
        <v>0.13867357903122507</v>
      </c>
      <c r="F50" s="81">
        <f t="shared" si="1"/>
        <v>-0.56843320215532245</v>
      </c>
      <c r="G50" s="88">
        <f t="shared" si="3"/>
        <v>3297.7607231320062</v>
      </c>
      <c r="H50" s="93">
        <f>('Single Life'!B61-'Single Life'!B62)/'Single Life'!$B$54</f>
        <v>2.0839386106273085E-2</v>
      </c>
      <c r="I50" s="80"/>
      <c r="J50" s="77"/>
      <c r="K50" s="57"/>
      <c r="L50" s="57"/>
      <c r="M50" s="57"/>
    </row>
    <row r="51" spans="1:13" ht="20.100000000000001" customHeight="1" x14ac:dyDescent="0.3">
      <c r="A51" s="74"/>
      <c r="B51" s="76"/>
      <c r="C51" s="82">
        <v>9</v>
      </c>
      <c r="D51" s="87">
        <f t="shared" si="2"/>
        <v>15513.28215978516</v>
      </c>
      <c r="E51" s="81">
        <f t="shared" si="0"/>
        <v>0.14708554215658198</v>
      </c>
      <c r="F51" s="81">
        <f t="shared" si="1"/>
        <v>-0.60291445784341802</v>
      </c>
      <c r="G51" s="88">
        <f t="shared" si="3"/>
        <v>3507.2072260513733</v>
      </c>
      <c r="H51" s="93">
        <f>('Single Life'!B62-'Single Life'!B63)/'Single Life'!$B$54</f>
        <v>2.2824199908962436E-2</v>
      </c>
      <c r="I51" s="80"/>
      <c r="J51" s="77"/>
      <c r="K51" s="57"/>
      <c r="L51" s="57"/>
      <c r="M51" s="57"/>
    </row>
    <row r="52" spans="1:13" ht="20.100000000000001" customHeight="1" thickBot="1" x14ac:dyDescent="0.35">
      <c r="A52" s="74"/>
      <c r="B52" s="76"/>
      <c r="C52" s="83">
        <v>10</v>
      </c>
      <c r="D52" s="89">
        <f t="shared" si="2"/>
        <v>16288.946267774418</v>
      </c>
      <c r="E52" s="90">
        <f t="shared" si="0"/>
        <v>0.15504177469850453</v>
      </c>
      <c r="F52" s="90">
        <f t="shared" si="1"/>
        <v>-0.63552764034359033</v>
      </c>
      <c r="G52" s="91">
        <f>D52*EXP(-rf*C52)*_xlfn.NORM.S.DIST(-F52,1)-P*(1-mc)^(C52)*_xlfn.NORM.S.DIST(-E52,1)</f>
        <v>3703.8957915146962</v>
      </c>
      <c r="H52" s="93">
        <f>('Single Life'!B63-'Single Life'!B64)/'Single Life'!$B$54</f>
        <v>2.4924571776234798E-2</v>
      </c>
      <c r="I52" s="80"/>
      <c r="J52" s="77"/>
      <c r="K52" s="57"/>
      <c r="L52" s="57"/>
      <c r="M52" s="57"/>
    </row>
    <row r="53" spans="1:13" ht="20.100000000000001" customHeight="1" x14ac:dyDescent="0.25">
      <c r="A53" s="74"/>
      <c r="B53" s="76"/>
      <c r="D53" s="69"/>
      <c r="E53" s="69"/>
      <c r="F53" s="69"/>
      <c r="G53" s="69"/>
      <c r="H53" s="27"/>
      <c r="I53" s="27"/>
      <c r="J53" s="27"/>
      <c r="K53" s="27"/>
    </row>
    <row r="54" spans="1:13" ht="20.100000000000001" customHeight="1" thickBot="1" x14ac:dyDescent="0.35">
      <c r="A54" s="37" t="s">
        <v>47</v>
      </c>
      <c r="B54" s="38" t="s">
        <v>48</v>
      </c>
      <c r="C54" s="39"/>
      <c r="D54" s="39"/>
      <c r="E54" s="39"/>
      <c r="F54" s="39"/>
      <c r="G54" s="39"/>
      <c r="H54" s="39"/>
      <c r="I54" s="39"/>
    </row>
    <row r="55" spans="1:13" ht="20.100000000000001" customHeight="1" thickBot="1" x14ac:dyDescent="0.3">
      <c r="A55" s="27"/>
      <c r="B55" s="22" t="s">
        <v>27</v>
      </c>
      <c r="C55" s="68">
        <f>SUMPRODUCT(G43:G52,H43:H52)</f>
        <v>474.96915911358292</v>
      </c>
      <c r="H55" s="94"/>
    </row>
    <row r="56" spans="1:13" ht="20.100000000000001" customHeight="1" x14ac:dyDescent="0.25">
      <c r="A56" s="27"/>
      <c r="C56" s="69"/>
      <c r="H56" s="69"/>
    </row>
    <row r="57" spans="1:13" x14ac:dyDescent="0.25">
      <c r="A57" s="21" t="s">
        <v>49</v>
      </c>
      <c r="B57" s="118" t="s">
        <v>50</v>
      </c>
      <c r="C57" s="118"/>
      <c r="D57" s="118"/>
      <c r="E57" s="118"/>
      <c r="F57" s="118"/>
      <c r="G57" s="118"/>
      <c r="H57" s="118"/>
      <c r="I57" s="118"/>
    </row>
    <row r="58" spans="1:13" ht="19.5" thickBot="1" x14ac:dyDescent="0.3">
      <c r="A58" s="21"/>
      <c r="B58" s="118"/>
      <c r="C58" s="118"/>
      <c r="D58" s="118"/>
      <c r="E58" s="118"/>
      <c r="F58" s="118"/>
      <c r="G58" s="118"/>
      <c r="H58" s="118"/>
      <c r="I58" s="118"/>
      <c r="K58" s="40"/>
      <c r="L58" s="40"/>
    </row>
    <row r="59" spans="1:13" x14ac:dyDescent="0.25">
      <c r="A59" s="27"/>
      <c r="B59" s="22" t="s">
        <v>27</v>
      </c>
      <c r="C59" s="108" t="s">
        <v>62</v>
      </c>
      <c r="D59" s="109"/>
      <c r="E59" s="109"/>
      <c r="F59" s="109"/>
      <c r="G59" s="109"/>
      <c r="H59" s="109"/>
      <c r="I59" s="110"/>
      <c r="J59" s="40"/>
      <c r="K59" s="40"/>
      <c r="L59" s="40"/>
    </row>
    <row r="60" spans="1:13" ht="19.5" thickBot="1" x14ac:dyDescent="0.3">
      <c r="C60" s="111"/>
      <c r="D60" s="112"/>
      <c r="E60" s="112"/>
      <c r="F60" s="112"/>
      <c r="G60" s="112"/>
      <c r="H60" s="112"/>
      <c r="I60" s="113"/>
      <c r="J60" s="40"/>
    </row>
    <row r="61" spans="1:13" x14ac:dyDescent="0.25">
      <c r="C61" s="69"/>
    </row>
    <row r="62" spans="1:13" ht="19.5" thickBot="1" x14ac:dyDescent="0.3"/>
    <row r="63" spans="1:13" x14ac:dyDescent="0.25">
      <c r="A63" s="96" t="s">
        <v>63</v>
      </c>
      <c r="B63" s="97"/>
      <c r="C63" s="97"/>
      <c r="D63" s="97"/>
      <c r="E63" s="97"/>
      <c r="F63" s="97"/>
      <c r="G63" s="97"/>
      <c r="H63" s="97"/>
      <c r="I63" s="98"/>
    </row>
    <row r="64" spans="1:13" ht="84.75" customHeight="1" x14ac:dyDescent="0.25">
      <c r="A64" s="99">
        <v>1</v>
      </c>
      <c r="B64" s="102" t="s">
        <v>67</v>
      </c>
      <c r="C64" s="102"/>
      <c r="D64" s="102"/>
      <c r="E64" s="102"/>
      <c r="F64" s="102"/>
      <c r="G64" s="102"/>
      <c r="H64" s="102"/>
      <c r="I64" s="103"/>
    </row>
    <row r="65" spans="1:9" ht="54.75" customHeight="1" x14ac:dyDescent="0.25">
      <c r="A65" s="99">
        <v>2</v>
      </c>
      <c r="B65" s="102" t="s">
        <v>68</v>
      </c>
      <c r="C65" s="102"/>
      <c r="D65" s="102"/>
      <c r="E65" s="102"/>
      <c r="F65" s="102"/>
      <c r="G65" s="102"/>
      <c r="H65" s="102"/>
      <c r="I65" s="103"/>
    </row>
    <row r="66" spans="1:9" ht="104.25" customHeight="1" x14ac:dyDescent="0.25">
      <c r="A66" s="99">
        <v>3</v>
      </c>
      <c r="B66" s="106" t="s">
        <v>65</v>
      </c>
      <c r="C66" s="106"/>
      <c r="D66" s="106"/>
      <c r="E66" s="106"/>
      <c r="F66" s="106"/>
      <c r="G66" s="106"/>
      <c r="H66" s="106"/>
      <c r="I66" s="107"/>
    </row>
    <row r="67" spans="1:9" ht="81.75" customHeight="1" x14ac:dyDescent="0.25">
      <c r="A67" s="99">
        <v>4</v>
      </c>
      <c r="B67" s="102" t="s">
        <v>64</v>
      </c>
      <c r="C67" s="102"/>
      <c r="D67" s="102"/>
      <c r="E67" s="102"/>
      <c r="F67" s="102"/>
      <c r="G67" s="102"/>
      <c r="H67" s="102"/>
      <c r="I67" s="103"/>
    </row>
    <row r="68" spans="1:9" ht="132.75" customHeight="1" x14ac:dyDescent="0.25">
      <c r="A68" s="99">
        <v>5</v>
      </c>
      <c r="B68" s="102" t="s">
        <v>69</v>
      </c>
      <c r="C68" s="102"/>
      <c r="D68" s="102"/>
      <c r="E68" s="102"/>
      <c r="F68" s="102"/>
      <c r="G68" s="102"/>
      <c r="H68" s="102"/>
      <c r="I68" s="103"/>
    </row>
    <row r="69" spans="1:9" ht="65.25" customHeight="1" x14ac:dyDescent="0.25">
      <c r="A69" s="99">
        <v>6</v>
      </c>
      <c r="B69" s="102" t="s">
        <v>71</v>
      </c>
      <c r="C69" s="102"/>
      <c r="D69" s="102"/>
      <c r="E69" s="102"/>
      <c r="F69" s="102"/>
      <c r="G69" s="102"/>
      <c r="H69" s="102"/>
      <c r="I69" s="103"/>
    </row>
    <row r="70" spans="1:9" ht="90" customHeight="1" x14ac:dyDescent="0.25">
      <c r="A70" s="99">
        <v>7</v>
      </c>
      <c r="B70" s="102" t="s">
        <v>70</v>
      </c>
      <c r="C70" s="102"/>
      <c r="D70" s="102"/>
      <c r="E70" s="102"/>
      <c r="F70" s="102"/>
      <c r="G70" s="102"/>
      <c r="H70" s="102"/>
      <c r="I70" s="103"/>
    </row>
    <row r="71" spans="1:9" ht="55.5" customHeight="1" thickBot="1" x14ac:dyDescent="0.3">
      <c r="A71" s="100">
        <v>8</v>
      </c>
      <c r="B71" s="104" t="s">
        <v>66</v>
      </c>
      <c r="C71" s="104"/>
      <c r="D71" s="104"/>
      <c r="E71" s="104"/>
      <c r="F71" s="104"/>
      <c r="G71" s="104"/>
      <c r="H71" s="104"/>
      <c r="I71" s="105"/>
    </row>
    <row r="72" spans="1:9" x14ac:dyDescent="0.25">
      <c r="A72" s="95"/>
    </row>
    <row r="73" spans="1:9" x14ac:dyDescent="0.25">
      <c r="A73" s="95"/>
    </row>
    <row r="74" spans="1:9" x14ac:dyDescent="0.25">
      <c r="A74" s="95"/>
    </row>
  </sheetData>
  <mergeCells count="18">
    <mergeCell ref="C59:I60"/>
    <mergeCell ref="C33:I35"/>
    <mergeCell ref="B37:I38"/>
    <mergeCell ref="B57:I58"/>
    <mergeCell ref="D41:D42"/>
    <mergeCell ref="A5:I6"/>
    <mergeCell ref="C41:C42"/>
    <mergeCell ref="C40:G40"/>
    <mergeCell ref="C18:F18"/>
    <mergeCell ref="B31:I32"/>
    <mergeCell ref="B68:I68"/>
    <mergeCell ref="B69:I69"/>
    <mergeCell ref="B70:I70"/>
    <mergeCell ref="B71:I71"/>
    <mergeCell ref="B64:I64"/>
    <mergeCell ref="B66:I66"/>
    <mergeCell ref="B67:I67"/>
    <mergeCell ref="B65:I6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4"/>
  <sheetViews>
    <sheetView topLeftCell="A61" workbookViewId="0">
      <selection activeCell="I65" sqref="I65"/>
    </sheetView>
  </sheetViews>
  <sheetFormatPr defaultColWidth="8.85546875" defaultRowHeight="15" x14ac:dyDescent="0.25"/>
  <cols>
    <col min="1" max="1" width="4.42578125" style="2" customWidth="1"/>
    <col min="2" max="2" width="10.140625" bestFit="1" customWidth="1"/>
    <col min="3" max="7" width="11" customWidth="1"/>
    <col min="8" max="8" width="10.140625" customWidth="1"/>
    <col min="9" max="13" width="11" customWidth="1"/>
  </cols>
  <sheetData>
    <row r="1" spans="1:13" x14ac:dyDescent="0.25">
      <c r="B1" s="3" t="s">
        <v>51</v>
      </c>
    </row>
    <row r="3" spans="1:13" ht="19.5" x14ac:dyDescent="0.5">
      <c r="A3" s="4" t="s">
        <v>52</v>
      </c>
      <c r="B3" s="4" t="s">
        <v>53</v>
      </c>
      <c r="C3" s="4" t="s">
        <v>54</v>
      </c>
      <c r="D3" s="4" t="s">
        <v>55</v>
      </c>
      <c r="E3" s="4" t="s">
        <v>56</v>
      </c>
      <c r="F3" s="4" t="s">
        <v>57</v>
      </c>
      <c r="G3" s="2"/>
      <c r="H3" s="5"/>
      <c r="J3" s="5"/>
      <c r="K3" s="4" t="s">
        <v>58</v>
      </c>
      <c r="L3" s="4" t="s">
        <v>59</v>
      </c>
      <c r="M3" s="4" t="s">
        <v>60</v>
      </c>
    </row>
    <row r="4" spans="1:13" ht="12.6" customHeight="1" x14ac:dyDescent="0.25">
      <c r="A4" s="6">
        <v>20</v>
      </c>
      <c r="B4" s="54">
        <v>100000</v>
      </c>
      <c r="C4" s="7">
        <v>2.4963902839858498E-4</v>
      </c>
      <c r="D4" s="8">
        <v>19.966393800426779</v>
      </c>
      <c r="E4" s="9">
        <v>4.9219342836818947E-2</v>
      </c>
      <c r="F4" s="9">
        <v>5.7983846325520005E-3</v>
      </c>
      <c r="G4" s="8">
        <v>8.0991436950347957</v>
      </c>
      <c r="H4" s="9">
        <v>0.61432649071262835</v>
      </c>
      <c r="I4" s="8">
        <v>13.055893901238123</v>
      </c>
      <c r="J4" s="9">
        <v>0.37829076660770766</v>
      </c>
      <c r="K4" s="9">
        <v>0.78251607409283008</v>
      </c>
      <c r="L4" s="9">
        <v>0.61223903542042846</v>
      </c>
      <c r="M4" s="9">
        <v>0.37439544033037819</v>
      </c>
    </row>
    <row r="5" spans="1:13" ht="12.6" customHeight="1" x14ac:dyDescent="0.25">
      <c r="A5" s="10">
        <v>21</v>
      </c>
      <c r="B5" s="55">
        <v>99975.036097160148</v>
      </c>
      <c r="C5" s="11">
        <v>2.5331720716703643E-4</v>
      </c>
      <c r="D5" s="12">
        <v>19.919686221562475</v>
      </c>
      <c r="E5" s="13">
        <v>5.1443513258928708E-2</v>
      </c>
      <c r="F5" s="13">
        <v>6.1446139644499853E-3</v>
      </c>
      <c r="G5" s="12">
        <v>8.0989736869002105</v>
      </c>
      <c r="H5" s="13">
        <v>0.61433458633808469</v>
      </c>
      <c r="I5" s="12">
        <v>13.055062861855445</v>
      </c>
      <c r="J5" s="13">
        <v>0.37833033991164483</v>
      </c>
      <c r="K5" s="13">
        <v>0.78249763881736067</v>
      </c>
      <c r="L5" s="13">
        <v>0.61219873584615503</v>
      </c>
      <c r="M5" s="13">
        <v>0.37429148916423954</v>
      </c>
    </row>
    <row r="6" spans="1:13" ht="12.6" customHeight="1" x14ac:dyDescent="0.25">
      <c r="A6" s="10">
        <v>22</v>
      </c>
      <c r="B6" s="55">
        <v>99949.710700229596</v>
      </c>
      <c r="C6" s="11">
        <v>2.5745146394928753E-4</v>
      </c>
      <c r="D6" s="12">
        <v>19.870704123913715</v>
      </c>
      <c r="E6" s="13">
        <v>5.3775994099345859E-2</v>
      </c>
      <c r="F6" s="13">
        <v>6.5227720190298433E-3</v>
      </c>
      <c r="G6" s="12">
        <v>8.0987826048746072</v>
      </c>
      <c r="H6" s="13">
        <v>0.61434368548216112</v>
      </c>
      <c r="I6" s="12">
        <v>13.054128904046644</v>
      </c>
      <c r="J6" s="13">
        <v>0.37837481409301627</v>
      </c>
      <c r="K6" s="13">
        <v>0.78247691808617048</v>
      </c>
      <c r="L6" s="13">
        <v>0.61215344229109936</v>
      </c>
      <c r="M6" s="13">
        <v>0.37417468250546687</v>
      </c>
    </row>
    <row r="7" spans="1:13" ht="12.6" customHeight="1" x14ac:dyDescent="0.25">
      <c r="A7" s="10">
        <v>23</v>
      </c>
      <c r="B7" s="55">
        <v>99923.978500888508</v>
      </c>
      <c r="C7" s="11">
        <v>2.6209834816470767E-4</v>
      </c>
      <c r="D7" s="12">
        <v>19.819341848682857</v>
      </c>
      <c r="E7" s="13">
        <v>5.6221816729386753E-2</v>
      </c>
      <c r="F7" s="13">
        <v>6.9356902906499984E-3</v>
      </c>
      <c r="G7" s="12">
        <v>8.0985678376696963</v>
      </c>
      <c r="H7" s="13">
        <v>0.61435391249191884</v>
      </c>
      <c r="I7" s="12">
        <v>13.053079300254613</v>
      </c>
      <c r="J7" s="13">
        <v>0.37842479522597011</v>
      </c>
      <c r="K7" s="13">
        <v>0.78245362863927714</v>
      </c>
      <c r="L7" s="13">
        <v>0.61210253633530798</v>
      </c>
      <c r="M7" s="13">
        <v>0.37404343533314982</v>
      </c>
    </row>
    <row r="8" spans="1:13" ht="12.6" customHeight="1" x14ac:dyDescent="0.25">
      <c r="A8" s="10">
        <v>24</v>
      </c>
      <c r="B8" s="55">
        <v>99897.788591181379</v>
      </c>
      <c r="C8" s="11">
        <v>2.6732142024032957E-4</v>
      </c>
      <c r="D8" s="12">
        <v>19.765489443250747</v>
      </c>
      <c r="E8" s="13">
        <v>5.8786216988058637E-2</v>
      </c>
      <c r="F8" s="13">
        <v>7.3864361699959025E-3</v>
      </c>
      <c r="G8" s="12">
        <v>8.0983264506908803</v>
      </c>
      <c r="H8" s="13">
        <v>0.61436540710995768</v>
      </c>
      <c r="I8" s="12">
        <v>13.05189975373302</v>
      </c>
      <c r="J8" s="13">
        <v>0.37848096410795073</v>
      </c>
      <c r="K8" s="13">
        <v>0.78242745212840981</v>
      </c>
      <c r="L8" s="13">
        <v>0.61204532309419546</v>
      </c>
      <c r="M8" s="13">
        <v>0.37389596846429285</v>
      </c>
    </row>
    <row r="9" spans="1:13" ht="12.6" customHeight="1" x14ac:dyDescent="0.25">
      <c r="A9" s="14">
        <v>25</v>
      </c>
      <c r="B9" s="56">
        <v>99871.083772456317</v>
      </c>
      <c r="C9" s="15">
        <v>2.731921206804433E-4</v>
      </c>
      <c r="D9" s="16">
        <v>19.709032561989318</v>
      </c>
      <c r="E9" s="17">
        <v>6.1474639905269579E-2</v>
      </c>
      <c r="F9" s="17">
        <v>7.878330503679476E-3</v>
      </c>
      <c r="G9" s="16">
        <v>8.0980551460771633</v>
      </c>
      <c r="H9" s="17">
        <v>0.61437832637727752</v>
      </c>
      <c r="I9" s="16">
        <v>13.050574206338968</v>
      </c>
      <c r="J9" s="17">
        <v>0.37854408541242945</v>
      </c>
      <c r="K9" s="17">
        <v>0.78239803077552927</v>
      </c>
      <c r="L9" s="17">
        <v>0.6119810217946734</v>
      </c>
      <c r="M9" s="17">
        <v>0.37373028510228506</v>
      </c>
    </row>
    <row r="10" spans="1:13" ht="12.6" customHeight="1" x14ac:dyDescent="0.25">
      <c r="A10" s="10">
        <v>26</v>
      </c>
      <c r="B10" s="55">
        <v>99843.799779285866</v>
      </c>
      <c r="C10" s="11">
        <v>2.7979074682349392E-4</v>
      </c>
      <c r="D10" s="12">
        <v>19.649852374930148</v>
      </c>
      <c r="E10" s="13">
        <v>6.4292744050944317E-2</v>
      </c>
      <c r="F10" s="13">
        <v>8.4149661620774863E-3</v>
      </c>
      <c r="G10" s="12">
        <v>8.0977502178201757</v>
      </c>
      <c r="H10" s="13">
        <v>0.61439284677046735</v>
      </c>
      <c r="I10" s="12">
        <v>13.049084623114442</v>
      </c>
      <c r="J10" s="13">
        <v>0.37861501794693059</v>
      </c>
      <c r="K10" s="13">
        <v>0.78236496249549148</v>
      </c>
      <c r="L10" s="13">
        <v>0.61190875519790544</v>
      </c>
      <c r="M10" s="13">
        <v>0.3735441446408696</v>
      </c>
    </row>
    <row r="11" spans="1:13" ht="12.6" customHeight="1" x14ac:dyDescent="0.25">
      <c r="A11" s="10">
        <v>27</v>
      </c>
      <c r="B11" s="55">
        <v>99815.864407979927</v>
      </c>
      <c r="C11" s="11">
        <v>2.872075506186178E-4</v>
      </c>
      <c r="D11" s="12">
        <v>19.587825485998032</v>
      </c>
      <c r="E11" s="13">
        <v>6.7246405428664113E-2</v>
      </c>
      <c r="F11" s="13">
        <v>9.0002276272763693E-3</v>
      </c>
      <c r="G11" s="12">
        <v>8.0974075013611255</v>
      </c>
      <c r="H11" s="13">
        <v>0.61440916660185074</v>
      </c>
      <c r="I11" s="12">
        <v>13.047410750941197</v>
      </c>
      <c r="J11" s="13">
        <v>0.37869472614565658</v>
      </c>
      <c r="K11" s="13">
        <v>0.78232779541707287</v>
      </c>
      <c r="L11" s="13">
        <v>0.61182753772966103</v>
      </c>
      <c r="M11" s="13">
        <v>0.37333503342593349</v>
      </c>
    </row>
    <row r="12" spans="1:13" ht="12.6" customHeight="1" x14ac:dyDescent="0.25">
      <c r="A12" s="10">
        <v>28</v>
      </c>
      <c r="B12" s="55">
        <v>99787.196538050426</v>
      </c>
      <c r="C12" s="11">
        <v>2.9554397240250108E-4</v>
      </c>
      <c r="D12" s="12">
        <v>19.522823862720703</v>
      </c>
      <c r="E12" s="13">
        <v>7.034172082282264E-2</v>
      </c>
      <c r="F12" s="13">
        <v>9.6383116043214923E-3</v>
      </c>
      <c r="G12" s="12">
        <v>8.0970223169922892</v>
      </c>
      <c r="H12" s="13">
        <v>0.61442750871465246</v>
      </c>
      <c r="I12" s="12">
        <v>13.045529848259726</v>
      </c>
      <c r="J12" s="13">
        <v>0.37878429294001231</v>
      </c>
      <c r="K12" s="13">
        <v>0.7822860217285752</v>
      </c>
      <c r="L12" s="13">
        <v>0.61173626216304688</v>
      </c>
      <c r="M12" s="13">
        <v>0.37310013215157944</v>
      </c>
    </row>
    <row r="13" spans="1:13" ht="12.6" customHeight="1" x14ac:dyDescent="0.25">
      <c r="A13" s="10">
        <v>29</v>
      </c>
      <c r="B13" s="55">
        <v>99757.705033590668</v>
      </c>
      <c r="C13" s="11">
        <v>3.0491402750731922E-4</v>
      </c>
      <c r="D13" s="12">
        <v>19.454714779544641</v>
      </c>
      <c r="E13" s="13">
        <v>7.3585010497873138E-2</v>
      </c>
      <c r="F13" s="13">
        <v>1.033374864848724E-2</v>
      </c>
      <c r="G13" s="12">
        <v>8.096589406309155</v>
      </c>
      <c r="H13" s="13">
        <v>0.61444812350908729</v>
      </c>
      <c r="I13" s="12">
        <v>13.04341638252326</v>
      </c>
      <c r="J13" s="13">
        <v>0.3788849341655583</v>
      </c>
      <c r="K13" s="13">
        <v>0.78223907076530874</v>
      </c>
      <c r="L13" s="13">
        <v>0.61163368468047008</v>
      </c>
      <c r="M13" s="13">
        <v>0.3728362795407143</v>
      </c>
    </row>
    <row r="14" spans="1:13" ht="12.6" customHeight="1" x14ac:dyDescent="0.25">
      <c r="A14" s="14">
        <v>30</v>
      </c>
      <c r="B14" s="56">
        <v>99727.28750997399</v>
      </c>
      <c r="C14" s="15">
        <v>3.1544586461096369E-4</v>
      </c>
      <c r="D14" s="16">
        <v>19.383360777123052</v>
      </c>
      <c r="E14" s="17">
        <v>7.6982820136996533E-2</v>
      </c>
      <c r="F14" s="17">
        <v>1.1091425788757991E-2</v>
      </c>
      <c r="G14" s="16">
        <v>8.0961028608695251</v>
      </c>
      <c r="H14" s="17">
        <v>0.614471292339546</v>
      </c>
      <c r="I14" s="16">
        <v>13.041041691712282</v>
      </c>
      <c r="J14" s="17">
        <v>0.37899801468036687</v>
      </c>
      <c r="K14" s="17">
        <v>0.78218630124626587</v>
      </c>
      <c r="L14" s="17">
        <v>0.61151840812188396</v>
      </c>
      <c r="M14" s="17">
        <v>0.37253993193446233</v>
      </c>
    </row>
    <row r="15" spans="1:13" ht="12.6" customHeight="1" x14ac:dyDescent="0.25">
      <c r="A15" s="10">
        <v>31</v>
      </c>
      <c r="B15" s="55">
        <v>99695.828949540097</v>
      </c>
      <c r="C15" s="11">
        <v>3.2728351707156378E-4</v>
      </c>
      <c r="D15" s="12">
        <v>19.308619640196053</v>
      </c>
      <c r="E15" s="13">
        <v>8.0541921895425084E-2</v>
      </c>
      <c r="F15" s="13">
        <v>1.1916610112874926E-2</v>
      </c>
      <c r="G15" s="12">
        <v>8.0955560421161934</v>
      </c>
      <c r="H15" s="13">
        <v>0.61449733132779993</v>
      </c>
      <c r="I15" s="12">
        <v>13.038373605864308</v>
      </c>
      <c r="J15" s="13">
        <v>0.37912506638741333</v>
      </c>
      <c r="K15" s="13">
        <v>0.78212699255615203</v>
      </c>
      <c r="L15" s="13">
        <v>0.61138886320454366</v>
      </c>
      <c r="M15" s="13">
        <v>0.37220711839002268</v>
      </c>
    </row>
    <row r="16" spans="1:13" ht="12.6" customHeight="1" x14ac:dyDescent="0.25">
      <c r="A16" s="10">
        <v>32</v>
      </c>
      <c r="B16" s="55">
        <v>99663.200148004122</v>
      </c>
      <c r="C16" s="11">
        <v>3.4058887111321212E-4</v>
      </c>
      <c r="D16" s="12">
        <v>19.230344396954589</v>
      </c>
      <c r="E16" s="13">
        <v>8.4269314430732822E-2</v>
      </c>
      <c r="F16" s="13">
        <v>1.2814973261893292E-2</v>
      </c>
      <c r="G16" s="12">
        <v>8.0949414915086013</v>
      </c>
      <c r="H16" s="13">
        <v>0.61452659564244716</v>
      </c>
      <c r="I16" s="12">
        <v>13.035376024178589</v>
      </c>
      <c r="J16" s="13">
        <v>0.37926780837244745</v>
      </c>
      <c r="K16" s="13">
        <v>0.78206033495650618</v>
      </c>
      <c r="L16" s="13">
        <v>0.61124328747551882</v>
      </c>
      <c r="M16" s="13">
        <v>0.37183339086439121</v>
      </c>
    </row>
    <row r="17" spans="1:13" ht="12.6" customHeight="1" x14ac:dyDescent="0.25">
      <c r="A17" s="10">
        <v>33</v>
      </c>
      <c r="B17" s="55">
        <v>99629.255971174178</v>
      </c>
      <c r="C17" s="11">
        <v>3.5554387766534301E-4</v>
      </c>
      <c r="D17" s="12">
        <v>19.148383343068776</v>
      </c>
      <c r="E17" s="13">
        <v>8.817222175862871E-2</v>
      </c>
      <c r="F17" s="13">
        <v>1.3792616761896692E-2</v>
      </c>
      <c r="G17" s="12">
        <v>8.094250829685917</v>
      </c>
      <c r="H17" s="13">
        <v>0.6145594843006702</v>
      </c>
      <c r="I17" s="12">
        <v>13.032008442839013</v>
      </c>
      <c r="J17" s="13">
        <v>0.37942816938861773</v>
      </c>
      <c r="K17" s="13">
        <v>0.78198541859577941</v>
      </c>
      <c r="L17" s="13">
        <v>0.61107970173194937</v>
      </c>
      <c r="M17" s="13">
        <v>0.37141376904335499</v>
      </c>
    </row>
    <row r="18" spans="1:13" ht="12.6" customHeight="1" x14ac:dyDescent="0.25">
      <c r="A18" s="10">
        <v>34</v>
      </c>
      <c r="B18" s="55">
        <v>99593.833399177267</v>
      </c>
      <c r="C18" s="11">
        <v>3.7235303796812058E-4</v>
      </c>
      <c r="D18" s="12">
        <v>19.062580093867098</v>
      </c>
      <c r="E18" s="13">
        <v>9.2258090768232437E-2</v>
      </c>
      <c r="F18" s="13">
        <v>1.4856098097050352E-2</v>
      </c>
      <c r="G18" s="12">
        <v>8.0934746433472409</v>
      </c>
      <c r="H18" s="13">
        <v>0.6145964455548929</v>
      </c>
      <c r="I18" s="12">
        <v>13.028225428264353</v>
      </c>
      <c r="J18" s="13">
        <v>0.37960831293979203</v>
      </c>
      <c r="K18" s="13">
        <v>0.78190122117279848</v>
      </c>
      <c r="L18" s="13">
        <v>0.61089588361538572</v>
      </c>
      <c r="M18" s="13">
        <v>0.37094267936356201</v>
      </c>
    </row>
    <row r="19" spans="1:13" ht="12.6" customHeight="1" x14ac:dyDescent="0.25">
      <c r="A19" s="14">
        <v>35</v>
      </c>
      <c r="B19" s="56">
        <v>99556.749332748193</v>
      </c>
      <c r="C19" s="15">
        <v>3.9124619675490191E-4</v>
      </c>
      <c r="D19" s="16">
        <v>18.972773668474591</v>
      </c>
      <c r="E19" s="17">
        <v>9.6534587215494683E-2</v>
      </c>
      <c r="F19" s="17">
        <v>1.6012457401188618E-2</v>
      </c>
      <c r="G19" s="16">
        <v>8.0926023583839708</v>
      </c>
      <c r="H19" s="17">
        <v>0.61463798293409622</v>
      </c>
      <c r="I19" s="16">
        <v>13.023976030050525</v>
      </c>
      <c r="J19" s="17">
        <v>0.37981066523568863</v>
      </c>
      <c r="K19" s="17">
        <v>0.78180659409087705</v>
      </c>
      <c r="L19" s="17">
        <v>0.61068933805544667</v>
      </c>
      <c r="M19" s="17">
        <v>0.37041388777316175</v>
      </c>
    </row>
    <row r="20" spans="1:13" ht="12.6" customHeight="1" x14ac:dyDescent="0.25">
      <c r="A20" s="10">
        <v>36</v>
      </c>
      <c r="B20" s="55">
        <v>99517.798133210468</v>
      </c>
      <c r="C20" s="11">
        <v>4.1248168098406701E-4</v>
      </c>
      <c r="D20" s="12">
        <v>18.878798610053806</v>
      </c>
      <c r="E20" s="13">
        <v>0.10100958999743681</v>
      </c>
      <c r="F20" s="13">
        <v>1.7269244614331547E-2</v>
      </c>
      <c r="G20" s="12">
        <v>8.0916220976326656</v>
      </c>
      <c r="H20" s="13">
        <v>0.61468466201749172</v>
      </c>
      <c r="I20" s="12">
        <v>13.019203127423253</v>
      </c>
      <c r="J20" s="13">
        <v>0.38003794631317778</v>
      </c>
      <c r="K20" s="13">
        <v>0.78170024692077056</v>
      </c>
      <c r="L20" s="13">
        <v>0.61045726420445923</v>
      </c>
      <c r="M20" s="13">
        <v>0.36982042578725605</v>
      </c>
    </row>
    <row r="21" spans="1:13" ht="12.6" customHeight="1" x14ac:dyDescent="0.25">
      <c r="A21" s="10">
        <v>37</v>
      </c>
      <c r="B21" s="55">
        <v>99476.748864548645</v>
      </c>
      <c r="C21" s="11">
        <v>4.3634982675888612E-4</v>
      </c>
      <c r="D21" s="12">
        <v>18.780485146639482</v>
      </c>
      <c r="E21" s="13">
        <v>0.10569118349335704</v>
      </c>
      <c r="F21" s="13">
        <v>1.8634546915552552E-2</v>
      </c>
      <c r="G21" s="12">
        <v>8.0905205214336995</v>
      </c>
      <c r="H21" s="13">
        <v>0.61473711802696629</v>
      </c>
      <c r="I21" s="12">
        <v>13.013842702585062</v>
      </c>
      <c r="J21" s="13">
        <v>0.38029320463880589</v>
      </c>
      <c r="K21" s="13">
        <v>0.78158072996952688</v>
      </c>
      <c r="L21" s="13">
        <v>0.6101965184687278</v>
      </c>
      <c r="M21" s="13">
        <v>0.36915450942296563</v>
      </c>
    </row>
    <row r="22" spans="1:13" ht="12.6" customHeight="1" x14ac:dyDescent="0.25">
      <c r="A22" s="10">
        <v>38</v>
      </c>
      <c r="B22" s="55">
        <v>99433.342202415064</v>
      </c>
      <c r="C22" s="11">
        <v>4.6317694229958128E-4</v>
      </c>
      <c r="D22" s="12">
        <v>18.67765939741378</v>
      </c>
      <c r="E22" s="13">
        <v>0.11058764774219998</v>
      </c>
      <c r="F22" s="13">
        <v>2.0117016204173388E-2</v>
      </c>
      <c r="G22" s="12">
        <v>8.0892826489800367</v>
      </c>
      <c r="H22" s="13">
        <v>0.61479606433428358</v>
      </c>
      <c r="I22" s="12">
        <v>13.007823033935797</v>
      </c>
      <c r="J22" s="13">
        <v>0.38057985552686613</v>
      </c>
      <c r="K22" s="13">
        <v>0.78144641472889931</v>
      </c>
      <c r="L22" s="13">
        <v>0.60990357320380084</v>
      </c>
      <c r="M22" s="13">
        <v>0.36840745065139802</v>
      </c>
    </row>
    <row r="23" spans="1:13" ht="12.6" customHeight="1" x14ac:dyDescent="0.25">
      <c r="A23" s="10">
        <v>39</v>
      </c>
      <c r="B23" s="55">
        <v>99387.286971011126</v>
      </c>
      <c r="C23" s="11">
        <v>4.9332976070315393E-4</v>
      </c>
      <c r="D23" s="12">
        <v>18.570143629628905</v>
      </c>
      <c r="E23" s="13">
        <v>0.11570744620814644</v>
      </c>
      <c r="F23" s="13">
        <v>2.1725896357045027E-2</v>
      </c>
      <c r="G23" s="12">
        <v>8.0878916582209328</v>
      </c>
      <c r="H23" s="13">
        <v>0.614862301989479</v>
      </c>
      <c r="I23" s="12">
        <v>13.001063801794912</v>
      </c>
      <c r="J23" s="13">
        <v>0.38090172372405118</v>
      </c>
      <c r="K23" s="13">
        <v>0.78129547195115445</v>
      </c>
      <c r="L23" s="13">
        <v>0.60957447060080006</v>
      </c>
      <c r="M23" s="13">
        <v>0.36756956108782485</v>
      </c>
    </row>
    <row r="24" spans="1:13" ht="12.6" customHeight="1" x14ac:dyDescent="0.25">
      <c r="A24" s="14">
        <v>40</v>
      </c>
      <c r="B24" s="56">
        <v>99338.256264512776</v>
      </c>
      <c r="C24" s="15">
        <v>5.2722044279496227E-4</v>
      </c>
      <c r="D24" s="16">
        <v>18.457756571743008</v>
      </c>
      <c r="E24" s="17">
        <v>0.12105921086937954</v>
      </c>
      <c r="F24" s="17">
        <v>2.3471049940389399E-2</v>
      </c>
      <c r="G24" s="16">
        <v>8.0863286618465366</v>
      </c>
      <c r="H24" s="17">
        <v>0.61493673038825969</v>
      </c>
      <c r="I24" s="16">
        <v>12.993475098988164</v>
      </c>
      <c r="J24" s="17">
        <v>0.38126309052437246</v>
      </c>
      <c r="K24" s="17">
        <v>0.78112584707166111</v>
      </c>
      <c r="L24" s="17">
        <v>0.60920477124902828</v>
      </c>
      <c r="M24" s="17">
        <v>0.36663004776652686</v>
      </c>
    </row>
    <row r="25" spans="1:13" ht="12.6" customHeight="1" x14ac:dyDescent="0.25">
      <c r="A25" s="10">
        <v>41</v>
      </c>
      <c r="B25" s="55">
        <v>99285.883105058514</v>
      </c>
      <c r="C25" s="11">
        <v>5.653121977472475E-4</v>
      </c>
      <c r="D25" s="12">
        <v>18.340313788686831</v>
      </c>
      <c r="E25" s="13">
        <v>0.12665172434824512</v>
      </c>
      <c r="F25" s="13">
        <v>2.5362984000139477E-2</v>
      </c>
      <c r="G25" s="12">
        <v>8.084572456620732</v>
      </c>
      <c r="H25" s="13">
        <v>0.61502035920853615</v>
      </c>
      <c r="I25" s="12">
        <v>12.984956338522895</v>
      </c>
      <c r="J25" s="13">
        <v>0.38166874578462329</v>
      </c>
      <c r="K25" s="13">
        <v>0.7809352326664063</v>
      </c>
      <c r="L25" s="13">
        <v>0.60878949681734484</v>
      </c>
      <c r="M25" s="13">
        <v>0.36557690102487178</v>
      </c>
    </row>
    <row r="26" spans="1:13" ht="12.6" customHeight="1" x14ac:dyDescent="0.25">
      <c r="A26" s="10">
        <v>42</v>
      </c>
      <c r="B26" s="55">
        <v>99229.755584275117</v>
      </c>
      <c r="C26" s="11">
        <v>6.0812559738310235E-4</v>
      </c>
      <c r="D26" s="12">
        <v>18.217628125514551</v>
      </c>
      <c r="E26" s="13">
        <v>0.13249389878502038</v>
      </c>
      <c r="F26" s="13">
        <v>2.741287449473373E-2</v>
      </c>
      <c r="G26" s="12">
        <v>8.0825992430515825</v>
      </c>
      <c r="H26" s="13">
        <v>0.61511432175944791</v>
      </c>
      <c r="I26" s="12">
        <v>12.975395050617861</v>
      </c>
      <c r="J26" s="13">
        <v>0.3821240452086726</v>
      </c>
      <c r="K26" s="13">
        <v>0.78072103759840494</v>
      </c>
      <c r="L26" s="13">
        <v>0.6083230662541772</v>
      </c>
      <c r="M26" s="13">
        <v>0.36439677476683274</v>
      </c>
    </row>
    <row r="27" spans="1:13" ht="12.6" customHeight="1" x14ac:dyDescent="0.25">
      <c r="A27" s="10">
        <v>43</v>
      </c>
      <c r="B27" s="55">
        <v>99169.411429882253</v>
      </c>
      <c r="C27" s="11">
        <v>6.5624566932531714E-4</v>
      </c>
      <c r="D27" s="12">
        <v>18.089510226002833</v>
      </c>
      <c r="E27" s="13">
        <v>0.13859475114272124</v>
      </c>
      <c r="F27" s="13">
        <v>2.963258886886877E-2</v>
      </c>
      <c r="G27" s="12">
        <v>8.0803823120916736</v>
      </c>
      <c r="H27" s="13">
        <v>0.615219889900396</v>
      </c>
      <c r="I27" s="12">
        <v>12.964665561643473</v>
      </c>
      <c r="J27" s="13">
        <v>0.38263497325507201</v>
      </c>
      <c r="K27" s="13">
        <v>0.78048035246970782</v>
      </c>
      <c r="L27" s="13">
        <v>0.60779922486490279</v>
      </c>
      <c r="M27" s="13">
        <v>0.36307485970707554</v>
      </c>
    </row>
    <row r="28" spans="1:13" ht="12.6" customHeight="1" x14ac:dyDescent="0.25">
      <c r="A28" s="10">
        <v>44</v>
      </c>
      <c r="B28" s="55">
        <v>99104.331933101857</v>
      </c>
      <c r="C28" s="11">
        <v>7.1032986447805424E-4</v>
      </c>
      <c r="D28" s="12">
        <v>17.955769133035936</v>
      </c>
      <c r="E28" s="13">
        <v>0.14496337461733544</v>
      </c>
      <c r="F28" s="13">
        <v>3.2034706195811613E-2</v>
      </c>
      <c r="G28" s="12">
        <v>8.0778916952466915</v>
      </c>
      <c r="H28" s="13">
        <v>0.6153384907025381</v>
      </c>
      <c r="I28" s="12">
        <v>12.952627548152938</v>
      </c>
      <c r="J28" s="13">
        <v>0.3832082119927166</v>
      </c>
      <c r="K28" s="13">
        <v>0.78020991095531367</v>
      </c>
      <c r="L28" s="13">
        <v>0.60721096558755649</v>
      </c>
      <c r="M28" s="13">
        <v>0.3615947506343139</v>
      </c>
    </row>
    <row r="29" spans="1:13" ht="12.6" customHeight="1" x14ac:dyDescent="0.25">
      <c r="A29" s="14">
        <v>45</v>
      </c>
      <c r="B29" s="56">
        <v>99033.93516643063</v>
      </c>
      <c r="C29" s="15">
        <v>7.7111700588772258E-4</v>
      </c>
      <c r="D29" s="16">
        <v>17.816212977837793</v>
      </c>
      <c r="E29" s="17">
        <v>0.15160890581724695</v>
      </c>
      <c r="F29" s="17">
        <v>3.4632534239757207E-2</v>
      </c>
      <c r="G29" s="16">
        <v>8.0750937741421929</v>
      </c>
      <c r="H29" s="17">
        <v>0.61547172504084746</v>
      </c>
      <c r="I29" s="16">
        <v>12.93912446025093</v>
      </c>
      <c r="J29" s="17">
        <v>0.38385121617852647</v>
      </c>
      <c r="K29" s="17">
        <v>0.77990604655172713</v>
      </c>
      <c r="L29" s="17">
        <v>0.60655044175592021</v>
      </c>
      <c r="M29" s="17">
        <v>0.35993830930233467</v>
      </c>
    </row>
    <row r="30" spans="1:13" ht="12.6" customHeight="1" x14ac:dyDescent="0.25">
      <c r="A30" s="10">
        <v>46</v>
      </c>
      <c r="B30" s="55">
        <v>98957.56841486381</v>
      </c>
      <c r="C30" s="11">
        <v>8.3943733893943051E-4</v>
      </c>
      <c r="D30" s="12">
        <v>17.670649765268767</v>
      </c>
      <c r="E30" s="13">
        <v>0.15854048736815307</v>
      </c>
      <c r="F30" s="13">
        <v>3.7440122708767953E-2</v>
      </c>
      <c r="G30" s="12">
        <v>8.0719508452604884</v>
      </c>
      <c r="H30" s="13">
        <v>0.61562138832092872</v>
      </c>
      <c r="I30" s="12">
        <v>12.923981810188545</v>
      </c>
      <c r="J30" s="13">
        <v>0.38457229475292576</v>
      </c>
      <c r="K30" s="13">
        <v>0.77956464422626803</v>
      </c>
      <c r="L30" s="13">
        <v>0.60580887061635935</v>
      </c>
      <c r="M30" s="13">
        <v>0.35808552528881771</v>
      </c>
    </row>
    <row r="31" spans="1:13" ht="12.6" customHeight="1" x14ac:dyDescent="0.25">
      <c r="A31" s="10">
        <v>47</v>
      </c>
      <c r="B31" s="55">
        <v>98874.499736965721</v>
      </c>
      <c r="C31" s="11">
        <v>9.1622381726630397E-4</v>
      </c>
      <c r="D31" s="12">
        <v>17.518888262476437</v>
      </c>
      <c r="E31" s="13">
        <v>0.16576722559635915</v>
      </c>
      <c r="F31" s="13">
        <v>4.0472271883688182E-2</v>
      </c>
      <c r="G31" s="12">
        <v>8.0684206352181622</v>
      </c>
      <c r="H31" s="13">
        <v>0.6157894935610394</v>
      </c>
      <c r="I31" s="12">
        <v>12.90700532445447</v>
      </c>
      <c r="J31" s="13">
        <v>0.38538069883550069</v>
      </c>
      <c r="K31" s="13">
        <v>0.77918108640373596</v>
      </c>
      <c r="L31" s="13">
        <v>0.60497642685564501</v>
      </c>
      <c r="M31" s="13">
        <v>0.35601437809032521</v>
      </c>
    </row>
    <row r="32" spans="1:13" ht="12.6" customHeight="1" x14ac:dyDescent="0.25">
      <c r="A32" s="10">
        <v>48</v>
      </c>
      <c r="B32" s="55">
        <v>98783.908565386417</v>
      </c>
      <c r="C32" s="11">
        <v>1.0025247748356447E-3</v>
      </c>
      <c r="D32" s="12">
        <v>17.360738998155714</v>
      </c>
      <c r="E32" s="13">
        <v>0.17329814294496504</v>
      </c>
      <c r="F32" s="13">
        <v>4.374453572000192E-2</v>
      </c>
      <c r="G32" s="12">
        <v>8.0644557616195822</v>
      </c>
      <c r="H32" s="13">
        <v>0.6159782970657337</v>
      </c>
      <c r="I32" s="12">
        <v>12.887978960952488</v>
      </c>
      <c r="J32" s="13">
        <v>0.38628671614511889</v>
      </c>
      <c r="K32" s="13">
        <v>0.77875019267508439</v>
      </c>
      <c r="L32" s="13">
        <v>0.60404212540708235</v>
      </c>
      <c r="M32" s="13">
        <v>0.35370070488554284</v>
      </c>
    </row>
    <row r="33" spans="1:13" ht="12.6" customHeight="1" x14ac:dyDescent="0.25">
      <c r="A33" s="10">
        <v>49</v>
      </c>
      <c r="B33" s="55">
        <v>98684.875249694524</v>
      </c>
      <c r="C33" s="11">
        <v>1.0995181526068931E-3</v>
      </c>
      <c r="D33" s="12">
        <v>17.196015379509916</v>
      </c>
      <c r="E33" s="13">
        <v>0.18114212478524117</v>
      </c>
      <c r="F33" s="13">
        <v>4.7273218429127795E-2</v>
      </c>
      <c r="G33" s="12">
        <v>8.060003134205294</v>
      </c>
      <c r="H33" s="13">
        <v>0.61619032694260467</v>
      </c>
      <c r="I33" s="12">
        <v>12.866662797353738</v>
      </c>
      <c r="J33" s="13">
        <v>0.38730177155458323</v>
      </c>
      <c r="K33" s="13">
        <v>0.77826615255895459</v>
      </c>
      <c r="L33" s="13">
        <v>0.60299369283878657</v>
      </c>
      <c r="M33" s="13">
        <v>0.35111807984068572</v>
      </c>
    </row>
    <row r="34" spans="1:13" ht="12.6" customHeight="1" x14ac:dyDescent="0.25">
      <c r="A34" s="14">
        <v>50</v>
      </c>
      <c r="B34" s="56">
        <v>98576.369437969741</v>
      </c>
      <c r="C34" s="15">
        <v>1.2085274681203906E-3</v>
      </c>
      <c r="D34" s="16">
        <v>17.024534933684688</v>
      </c>
      <c r="E34" s="17">
        <v>0.18930786030072821</v>
      </c>
      <c r="F34" s="17">
        <v>5.1075363454776035E-2</v>
      </c>
      <c r="G34" s="16">
        <v>8.0550032907337545</v>
      </c>
      <c r="H34" s="17">
        <v>0.61642841472696364</v>
      </c>
      <c r="I34" s="16">
        <v>12.842790802671816</v>
      </c>
      <c r="J34" s="17">
        <v>0.38843853320610333</v>
      </c>
      <c r="K34" s="17">
        <v>0.77772245059224687</v>
      </c>
      <c r="L34" s="17">
        <v>0.60181742670012228</v>
      </c>
      <c r="M34" s="17">
        <v>0.34823771259581665</v>
      </c>
    </row>
    <row r="35" spans="1:13" ht="12.6" customHeight="1" x14ac:dyDescent="0.25">
      <c r="A35" s="10">
        <v>51</v>
      </c>
      <c r="B35" s="55">
        <v>98457.237187796374</v>
      </c>
      <c r="C35" s="11">
        <v>1.3310397385768447E-3</v>
      </c>
      <c r="D35" s="12">
        <v>16.846120679941905</v>
      </c>
      <c r="E35" s="13">
        <v>0.19780377714562269</v>
      </c>
      <c r="F35" s="13">
        <v>5.5168733670792891E-2</v>
      </c>
      <c r="G35" s="12">
        <v>8.0493896618134784</v>
      </c>
      <c r="H35" s="13">
        <v>0.61669573038983394</v>
      </c>
      <c r="I35" s="12">
        <v>12.816068511860912</v>
      </c>
      <c r="J35" s="13">
        <v>0.38971102324471774</v>
      </c>
      <c r="K35" s="13">
        <v>0.77711178297168115</v>
      </c>
      <c r="L35" s="13">
        <v>0.60049804232177117</v>
      </c>
      <c r="M35" s="13">
        <v>0.3450283757029759</v>
      </c>
    </row>
    <row r="36" spans="1:13" ht="12.6" customHeight="1" x14ac:dyDescent="0.25">
      <c r="A36" s="10">
        <v>52</v>
      </c>
      <c r="B36" s="55">
        <v>98326.18669254893</v>
      </c>
      <c r="C36" s="11">
        <v>1.4687255926130183E-3</v>
      </c>
      <c r="D36" s="12">
        <v>16.660602638118974</v>
      </c>
      <c r="E36" s="13">
        <v>0.20663796961338132</v>
      </c>
      <c r="F36" s="13">
        <v>5.9571781542002711E-2</v>
      </c>
      <c r="G36" s="12">
        <v>8.0430877587697918</v>
      </c>
      <c r="H36" s="13">
        <v>0.61699582101096184</v>
      </c>
      <c r="I36" s="12">
        <v>12.78617063315904</v>
      </c>
      <c r="J36" s="13">
        <v>0.39113473175433078</v>
      </c>
      <c r="K36" s="13">
        <v>0.7764259649164198</v>
      </c>
      <c r="L36" s="13">
        <v>0.59901850674617663</v>
      </c>
      <c r="M36" s="13">
        <v>0.34145637332574075</v>
      </c>
    </row>
    <row r="37" spans="1:13" ht="12.6" customHeight="1" x14ac:dyDescent="0.25">
      <c r="A37" s="10">
        <v>53</v>
      </c>
      <c r="B37" s="55">
        <v>98181.772505729532</v>
      </c>
      <c r="C37" s="11">
        <v>1.6234618333039741E-3</v>
      </c>
      <c r="D37" s="12">
        <v>16.467819477946712</v>
      </c>
      <c r="E37" s="13">
        <v>0.21581812009777479</v>
      </c>
      <c r="F37" s="13">
        <v>6.4303607912082894E-2</v>
      </c>
      <c r="G37" s="12">
        <v>8.0360142786253874</v>
      </c>
      <c r="H37" s="13">
        <v>0.61733265339879062</v>
      </c>
      <c r="I37" s="12">
        <v>12.752738630411407</v>
      </c>
      <c r="J37" s="13">
        <v>0.39272673188517038</v>
      </c>
      <c r="K37" s="13">
        <v>0.77565582787483822</v>
      </c>
      <c r="L37" s="13">
        <v>0.5973598597263382</v>
      </c>
      <c r="M37" s="13">
        <v>0.33748556648232197</v>
      </c>
    </row>
    <row r="38" spans="1:13" ht="12.6" customHeight="1" x14ac:dyDescent="0.25">
      <c r="A38" s="10">
        <v>54</v>
      </c>
      <c r="B38" s="55">
        <v>98022.37814534035</v>
      </c>
      <c r="C38" s="11">
        <v>1.797356745150025E-3</v>
      </c>
      <c r="D38" s="12">
        <v>16.267620312540139</v>
      </c>
      <c r="E38" s="13">
        <v>0.22535141368856393</v>
      </c>
      <c r="F38" s="13">
        <v>6.9383908016277362E-2</v>
      </c>
      <c r="G38" s="12">
        <v>8.0280761204457161</v>
      </c>
      <c r="H38" s="13">
        <v>0.6177106609311559</v>
      </c>
      <c r="I38" s="12">
        <v>12.715378338166451</v>
      </c>
      <c r="J38" s="13">
        <v>0.39450579342064451</v>
      </c>
      <c r="K38" s="13">
        <v>0.77479110565984555</v>
      </c>
      <c r="L38" s="13">
        <v>0.59550102209439404</v>
      </c>
      <c r="M38" s="13">
        <v>0.33307747352538053</v>
      </c>
    </row>
    <row r="39" spans="1:13" ht="12.6" customHeight="1" x14ac:dyDescent="0.25">
      <c r="A39" s="14">
        <v>55</v>
      </c>
      <c r="B39" s="56">
        <v>97846.196962805174</v>
      </c>
      <c r="C39" s="15">
        <v>1.9927784711716301E-3</v>
      </c>
      <c r="D39" s="16">
        <v>16.059866637794798</v>
      </c>
      <c r="E39" s="17">
        <v>0.23524444581929449</v>
      </c>
      <c r="F39" s="17">
        <v>7.483290326624048E-2</v>
      </c>
      <c r="G39" s="16">
        <v>8.0191693077128345</v>
      </c>
      <c r="H39" s="17">
        <v>0.61813479487081691</v>
      </c>
      <c r="I39" s="16">
        <v>12.673657686404807</v>
      </c>
      <c r="J39" s="17">
        <v>0.39649249112357998</v>
      </c>
      <c r="K39" s="17">
        <v>0.7738203085713028</v>
      </c>
      <c r="L39" s="17">
        <v>0.59341859229438343</v>
      </c>
      <c r="M39" s="17">
        <v>0.32819146836918245</v>
      </c>
    </row>
    <row r="40" spans="1:13" ht="12.6" customHeight="1" x14ac:dyDescent="0.25">
      <c r="A40" s="10">
        <v>56</v>
      </c>
      <c r="B40" s="55">
        <v>97651.21116801168</v>
      </c>
      <c r="C40" s="11">
        <v>2.2123868229786403E-3</v>
      </c>
      <c r="D40" s="12">
        <v>15.844434417479581</v>
      </c>
      <c r="E40" s="13">
        <v>0.24550312297716193</v>
      </c>
      <c r="F40" s="13">
        <v>8.0671257324697487E-2</v>
      </c>
      <c r="G40" s="12">
        <v>8.0091778121233634</v>
      </c>
      <c r="H40" s="13">
        <v>0.61861058037507743</v>
      </c>
      <c r="I40" s="12">
        <v>12.627104634782114</v>
      </c>
      <c r="J40" s="13">
        <v>0.39870930310561292</v>
      </c>
      <c r="K40" s="13">
        <v>0.77273058455691179</v>
      </c>
      <c r="L40" s="13">
        <v>0.59108663252899518</v>
      </c>
      <c r="M40" s="13">
        <v>0.32278510310896791</v>
      </c>
    </row>
    <row r="41" spans="1:13" ht="12.6" customHeight="1" x14ac:dyDescent="0.25">
      <c r="A41" s="10">
        <v>57</v>
      </c>
      <c r="B41" s="55">
        <v>97435.168915175673</v>
      </c>
      <c r="C41" s="11">
        <v>2.4591689270031525E-3</v>
      </c>
      <c r="D41" s="12">
        <v>15.621216311479978</v>
      </c>
      <c r="E41" s="13">
        <v>0.25613255659619072</v>
      </c>
      <c r="F41" s="13">
        <v>8.6919974984810411E-2</v>
      </c>
      <c r="G41" s="12">
        <v>7.9979722753575277</v>
      </c>
      <c r="H41" s="13">
        <v>0.61914417736392691</v>
      </c>
      <c r="I41" s="12">
        <v>12.575205443605318</v>
      </c>
      <c r="J41" s="13">
        <v>0.40118069316165089</v>
      </c>
      <c r="K41" s="13">
        <v>0.77150756648209107</v>
      </c>
      <c r="L41" s="13">
        <v>0.58847644682736477</v>
      </c>
      <c r="M41" s="13">
        <v>0.31681458595461914</v>
      </c>
    </row>
    <row r="42" spans="1:13" ht="12.6" customHeight="1" x14ac:dyDescent="0.25">
      <c r="A42" s="10">
        <v>58</v>
      </c>
      <c r="B42" s="55">
        <v>97195.559375382174</v>
      </c>
      <c r="C42" s="11">
        <v>2.7364791542020539E-3</v>
      </c>
      <c r="D42" s="12">
        <v>15.390124041880496</v>
      </c>
      <c r="E42" s="13">
        <v>0.2671369503866422</v>
      </c>
      <c r="F42" s="13">
        <v>9.3600282399786572E-2</v>
      </c>
      <c r="G42" s="12">
        <v>7.9854086270592255</v>
      </c>
      <c r="H42" s="13">
        <v>0.61974244633051256</v>
      </c>
      <c r="I42" s="12">
        <v>12.517403440625886</v>
      </c>
      <c r="J42" s="13">
        <v>0.40393316949400471</v>
      </c>
      <c r="K42" s="13">
        <v>0.77013520463450924</v>
      </c>
      <c r="L42" s="13">
        <v>0.58555635444659282</v>
      </c>
      <c r="M42" s="13">
        <v>0.31023544952797</v>
      </c>
    </row>
    <row r="43" spans="1:13" ht="12.6" customHeight="1" x14ac:dyDescent="0.25">
      <c r="A43" s="10">
        <v>59</v>
      </c>
      <c r="B43" s="55">
        <v>96929.585753270439</v>
      </c>
      <c r="C43" s="11">
        <v>3.0480838285775746E-3</v>
      </c>
      <c r="D43" s="12">
        <v>15.151090888353922</v>
      </c>
      <c r="E43" s="13">
        <v>0.27851948150695527</v>
      </c>
      <c r="F43" s="13">
        <v>0.10073348727963349</v>
      </c>
      <c r="G43" s="12">
        <v>7.9713265996523957</v>
      </c>
      <c r="H43" s="13">
        <v>0.62041301906417123</v>
      </c>
      <c r="I43" s="12">
        <v>12.453098479054706</v>
      </c>
      <c r="J43" s="13">
        <v>0.40699531052120375</v>
      </c>
      <c r="K43" s="13">
        <v>0.7685955836925098</v>
      </c>
      <c r="L43" s="13">
        <v>0.58229146342756</v>
      </c>
      <c r="M43" s="13">
        <v>0.30300344809555402</v>
      </c>
    </row>
    <row r="44" spans="1:13" ht="12.6" customHeight="1" x14ac:dyDescent="0.25">
      <c r="A44" s="14">
        <v>60</v>
      </c>
      <c r="B44" s="56">
        <v>96634.136250425174</v>
      </c>
      <c r="C44" s="15">
        <v>3.3982112619489468E-3</v>
      </c>
      <c r="D44" s="16">
        <v>14.904074300627279</v>
      </c>
      <c r="E44" s="17">
        <v>0.29028217616060492</v>
      </c>
      <c r="F44" s="17">
        <v>0.10834081779190474</v>
      </c>
      <c r="G44" s="16">
        <v>7.9555481438787812</v>
      </c>
      <c r="H44" s="17">
        <v>0.62116437410101</v>
      </c>
      <c r="I44" s="16">
        <v>12.381647322482584</v>
      </c>
      <c r="J44" s="17">
        <v>0.41039774654844768</v>
      </c>
      <c r="K44" s="17">
        <v>0.76686872355418867</v>
      </c>
      <c r="L44" s="17">
        <v>0.57864345089717528</v>
      </c>
      <c r="M44" s="17">
        <v>0.29507572455936687</v>
      </c>
    </row>
    <row r="45" spans="1:13" ht="12.6" customHeight="1" x14ac:dyDescent="0.25">
      <c r="A45" s="10">
        <v>61</v>
      </c>
      <c r="B45" s="55">
        <v>96305.753040330266</v>
      </c>
      <c r="C45" s="11">
        <v>3.7916077185089492E-3</v>
      </c>
      <c r="D45" s="12">
        <v>14.649058611609565</v>
      </c>
      <c r="E45" s="13">
        <v>0.30242578039954371</v>
      </c>
      <c r="F45" s="13">
        <v>0.11644323908004584</v>
      </c>
      <c r="G45" s="12">
        <v>7.9378757532955548</v>
      </c>
      <c r="H45" s="13">
        <v>0.62200591650973502</v>
      </c>
      <c r="I45" s="12">
        <v>12.302365235485887</v>
      </c>
      <c r="J45" s="13">
        <v>0.41417308402448094</v>
      </c>
      <c r="K45" s="13">
        <v>0.76493236367488626</v>
      </c>
      <c r="L45" s="13">
        <v>0.5745703589123371</v>
      </c>
      <c r="M45" s="13">
        <v>0.28641228807432378</v>
      </c>
    </row>
    <row r="46" spans="1:13" ht="12.6" customHeight="1" x14ac:dyDescent="0.25">
      <c r="A46" s="10">
        <v>62</v>
      </c>
      <c r="B46" s="55">
        <v>95940.599403765736</v>
      </c>
      <c r="C46" s="11">
        <v>4.233599972717883E-3</v>
      </c>
      <c r="D46" s="12">
        <v>14.386057830097558</v>
      </c>
      <c r="E46" s="13">
        <v>0.31494962713821073</v>
      </c>
      <c r="F46" s="13">
        <v>0.12506124655496587</v>
      </c>
      <c r="G46" s="12">
        <v>7.918090711676534</v>
      </c>
      <c r="H46" s="13">
        <v>0.62294806134873604</v>
      </c>
      <c r="I46" s="12">
        <v>12.214529102561446</v>
      </c>
      <c r="J46" s="13">
        <v>0.4183557570208829</v>
      </c>
      <c r="K46" s="13">
        <v>0.76276173091949173</v>
      </c>
      <c r="L46" s="13">
        <v>0.57002641734811488</v>
      </c>
      <c r="M46" s="13">
        <v>0.2769778397521061</v>
      </c>
    </row>
    <row r="47" spans="1:13" ht="12.6" customHeight="1" x14ac:dyDescent="0.25">
      <c r="A47" s="10">
        <v>63</v>
      </c>
      <c r="B47" s="55">
        <v>95534.425284747413</v>
      </c>
      <c r="C47" s="11">
        <v>4.7301651877017514E-3</v>
      </c>
      <c r="D47" s="12">
        <v>14.115118486843246</v>
      </c>
      <c r="E47" s="13">
        <v>0.32785150062651136</v>
      </c>
      <c r="F47" s="13">
        <v>0.13421463543103107</v>
      </c>
      <c r="G47" s="12">
        <v>7.8959512846190254</v>
      </c>
      <c r="H47" s="13">
        <v>0.62400231978004594</v>
      </c>
      <c r="I47" s="12">
        <v>12.11738243939406</v>
      </c>
      <c r="J47" s="13">
        <v>0.42298178860028213</v>
      </c>
      <c r="K47" s="13">
        <v>0.76032929143199746</v>
      </c>
      <c r="L47" s="13">
        <v>0.56496190861724527</v>
      </c>
      <c r="M47" s="13">
        <v>0.26674397544356521</v>
      </c>
    </row>
    <row r="48" spans="1:13" ht="12.6" customHeight="1" x14ac:dyDescent="0.25">
      <c r="A48" s="10">
        <v>64</v>
      </c>
      <c r="B48" s="55">
        <v>95082.5316720384</v>
      </c>
      <c r="C48" s="11">
        <v>5.2880089080169501E-3</v>
      </c>
      <c r="D48" s="12">
        <v>13.836322502211182</v>
      </c>
      <c r="E48" s="13">
        <v>0.34112749989470492</v>
      </c>
      <c r="F48" s="13">
        <v>0.14392224637454665</v>
      </c>
      <c r="G48" s="12">
        <v>7.8711908860128581</v>
      </c>
      <c r="H48" s="13">
        <v>0.62518138638033971</v>
      </c>
      <c r="I48" s="12">
        <v>12.010142694452135</v>
      </c>
      <c r="J48" s="13">
        <v>0.42808844312132632</v>
      </c>
      <c r="K48" s="13">
        <v>0.75760448769442323</v>
      </c>
      <c r="L48" s="13">
        <v>0.55932309293767035</v>
      </c>
      <c r="M48" s="13">
        <v>0.25569177910985391</v>
      </c>
    </row>
    <row r="49" spans="1:15" ht="12.6" customHeight="1" x14ac:dyDescent="0.25">
      <c r="A49" s="14">
        <v>65</v>
      </c>
      <c r="B49" s="56">
        <v>94579.734397559863</v>
      </c>
      <c r="C49" s="15">
        <v>5.9146520295545457E-3</v>
      </c>
      <c r="D49" s="16">
        <v>13.549790037743087</v>
      </c>
      <c r="E49" s="17">
        <v>0.35477190296461425</v>
      </c>
      <c r="F49" s="17">
        <v>0.15420168761767428</v>
      </c>
      <c r="G49" s="16">
        <v>7.8435162617604197</v>
      </c>
      <c r="H49" s="17">
        <v>0.62649922563045579</v>
      </c>
      <c r="I49" s="16">
        <v>11.892011258710387</v>
      </c>
      <c r="J49" s="17">
        <v>0.43371374958521902</v>
      </c>
      <c r="K49" s="17">
        <v>0.75455346283435565</v>
      </c>
      <c r="L49" s="17">
        <v>0.55305221749165034</v>
      </c>
      <c r="M49" s="17">
        <v>0.24381479555584576</v>
      </c>
    </row>
    <row r="50" spans="1:15" ht="12.6" customHeight="1" x14ac:dyDescent="0.25">
      <c r="A50" s="10">
        <v>66</v>
      </c>
      <c r="B50" s="55">
        <v>94020.328179550605</v>
      </c>
      <c r="C50" s="11">
        <v>6.6185276792443126E-3</v>
      </c>
      <c r="D50" s="12">
        <v>13.25568228777677</v>
      </c>
      <c r="E50" s="13">
        <v>0.36877703391539118</v>
      </c>
      <c r="F50" s="13">
        <v>0.16506903446866816</v>
      </c>
      <c r="G50" s="12">
        <v>7.812605747656157</v>
      </c>
      <c r="H50" s="13">
        <v>0.62797115487351585</v>
      </c>
      <c r="I50" s="12">
        <v>11.762186597812294</v>
      </c>
      <c r="J50" s="13">
        <v>0.43989587629465199</v>
      </c>
      <c r="K50" s="13">
        <v>0.75113877539706575</v>
      </c>
      <c r="L50" s="13">
        <v>0.54608763816551709</v>
      </c>
      <c r="M50" s="13">
        <v>0.23112233496365533</v>
      </c>
    </row>
    <row r="51" spans="1:15" ht="12.6" customHeight="1" x14ac:dyDescent="0.25">
      <c r="A51" s="10">
        <v>67</v>
      </c>
      <c r="B51" s="55">
        <v>93398.052035082612</v>
      </c>
      <c r="C51" s="11">
        <v>7.4090890062679104E-3</v>
      </c>
      <c r="D51" s="12">
        <v>12.954204160967555</v>
      </c>
      <c r="E51" s="13">
        <v>0.38313313519202052</v>
      </c>
      <c r="F51" s="13">
        <v>0.176538507822941</v>
      </c>
      <c r="G51" s="12">
        <v>7.7781076760588963</v>
      </c>
      <c r="H51" s="13">
        <v>0.62961392018767115</v>
      </c>
      <c r="I51" s="12">
        <v>11.619880882666196</v>
      </c>
      <c r="J51" s="13">
        <v>0.44667233892065672</v>
      </c>
      <c r="K51" s="13">
        <v>0.74731910928588552</v>
      </c>
      <c r="L51" s="13">
        <v>0.53836408859292828</v>
      </c>
      <c r="M51" s="13">
        <v>0.21764301162784538</v>
      </c>
    </row>
    <row r="52" spans="1:15" ht="12.6" customHeight="1" x14ac:dyDescent="0.25">
      <c r="A52" s="10">
        <v>68</v>
      </c>
      <c r="B52" s="55">
        <v>92706.05755454264</v>
      </c>
      <c r="C52" s="11">
        <v>8.2969289522332179E-3</v>
      </c>
      <c r="D52" s="12">
        <v>12.645606795300582</v>
      </c>
      <c r="E52" s="13">
        <v>0.39782824784282877</v>
      </c>
      <c r="F52" s="13">
        <v>0.18862213404824013</v>
      </c>
      <c r="G52" s="12">
        <v>7.7396390273141726</v>
      </c>
      <c r="H52" s="13">
        <v>0.63144576060408653</v>
      </c>
      <c r="I52" s="12">
        <v>11.464340407485961</v>
      </c>
      <c r="J52" s="13">
        <v>0.45407902821495366</v>
      </c>
      <c r="K52" s="13">
        <v>0.74304898546418097</v>
      </c>
      <c r="L52" s="13">
        <v>0.52981313783397044</v>
      </c>
      <c r="M52" s="13">
        <v>0.20342835427842881</v>
      </c>
    </row>
    <row r="53" spans="1:15" ht="12.6" customHeight="1" x14ac:dyDescent="0.25">
      <c r="A53" s="10">
        <v>69</v>
      </c>
      <c r="B53" s="55">
        <v>91936.881981570958</v>
      </c>
      <c r="C53" s="11">
        <v>9.2939131268063857E-3</v>
      </c>
      <c r="D53" s="12">
        <v>12.330189844170238</v>
      </c>
      <c r="E53" s="13">
        <v>0.41284810265855942</v>
      </c>
      <c r="F53" s="13">
        <v>0.20132938947643408</v>
      </c>
      <c r="G53" s="12">
        <v>7.6967844471239895</v>
      </c>
      <c r="H53" s="13">
        <v>0.63348645489885724</v>
      </c>
      <c r="I53" s="12">
        <v>11.294869933213194</v>
      </c>
      <c r="J53" s="13">
        <v>0.46214905079937108</v>
      </c>
      <c r="K53" s="13">
        <v>0.73827848438415167</v>
      </c>
      <c r="L53" s="13">
        <v>0.5203638849726141</v>
      </c>
      <c r="M53" s="13">
        <v>0.18855624579657707</v>
      </c>
    </row>
    <row r="54" spans="1:15" ht="12.6" customHeight="1" x14ac:dyDescent="0.25">
      <c r="A54" s="14">
        <v>70</v>
      </c>
      <c r="B54" s="56">
        <v>91082.428587284783</v>
      </c>
      <c r="C54" s="15">
        <v>1.041332696314734E-2</v>
      </c>
      <c r="D54" s="16">
        <v>12.008303465588256</v>
      </c>
      <c r="E54" s="17">
        <v>0.42817602544817768</v>
      </c>
      <c r="F54" s="17">
        <v>0.21466683367433825</v>
      </c>
      <c r="G54" s="16">
        <v>7.6490957803829343</v>
      </c>
      <c r="H54" s="17">
        <v>0.63575734379128845</v>
      </c>
      <c r="I54" s="16">
        <v>11.110860863590503</v>
      </c>
      <c r="J54" s="17">
        <v>0.47091138744807071</v>
      </c>
      <c r="K54" s="17">
        <v>0.73295299105009859</v>
      </c>
      <c r="L54" s="17">
        <v>0.50994394579573599</v>
      </c>
      <c r="M54" s="17">
        <v>0.17313385927456582</v>
      </c>
    </row>
    <row r="55" spans="1:15" ht="12.6" customHeight="1" x14ac:dyDescent="0.25">
      <c r="A55" s="10">
        <v>71</v>
      </c>
      <c r="B55" s="55">
        <v>90133.957477807868</v>
      </c>
      <c r="C55" s="11">
        <v>1.1670038358202683E-2</v>
      </c>
      <c r="D55" s="12">
        <v>11.680349941856196</v>
      </c>
      <c r="E55" s="13">
        <v>0.44379285991160911</v>
      </c>
      <c r="F55" s="13">
        <v>0.22863773667087839</v>
      </c>
      <c r="G55" s="12">
        <v>7.5960923053049934</v>
      </c>
      <c r="H55" s="13">
        <v>0.63828131879499994</v>
      </c>
      <c r="I55" s="12">
        <v>10.91182283798419</v>
      </c>
      <c r="J55" s="13">
        <v>0.48038938866741898</v>
      </c>
      <c r="K55" s="13">
        <v>0.72701297823008137</v>
      </c>
      <c r="L55" s="13">
        <v>0.49848079287713831</v>
      </c>
      <c r="M55" s="13">
        <v>0.15729966287711064</v>
      </c>
    </row>
    <row r="56" spans="1:15" ht="12.6" customHeight="1" x14ac:dyDescent="0.25">
      <c r="A56" s="10">
        <v>72</v>
      </c>
      <c r="B56" s="55">
        <v>89082.090736665239</v>
      </c>
      <c r="C56" s="11">
        <v>1.3080677008737163E-2</v>
      </c>
      <c r="D56" s="12">
        <v>11.346784853430817</v>
      </c>
      <c r="E56" s="13">
        <v>0.45967691174138903</v>
      </c>
      <c r="F56" s="13">
        <v>0.24324170636503539</v>
      </c>
      <c r="G56" s="12">
        <v>7.5372618884452134</v>
      </c>
      <c r="H56" s="13">
        <v>0.64108276721689417</v>
      </c>
      <c r="I56" s="12">
        <v>10.697417903168061</v>
      </c>
      <c r="J56" s="13">
        <v>0.490599147468187</v>
      </c>
      <c r="K56" s="13">
        <v>0.72039384769295134</v>
      </c>
      <c r="L56" s="13">
        <v>0.48590351485930477</v>
      </c>
      <c r="M56" s="13">
        <v>0.14122398133441016</v>
      </c>
    </row>
    <row r="57" spans="1:15" ht="12.6" customHeight="1" x14ac:dyDescent="0.25">
      <c r="A57" s="10">
        <v>73</v>
      </c>
      <c r="B57" s="55">
        <v>87916.836680475899</v>
      </c>
      <c r="C57" s="11">
        <v>1.4663831624937007E-2</v>
      </c>
      <c r="D57" s="12">
        <v>11.008117728584121</v>
      </c>
      <c r="E57" s="13">
        <v>0.47580391768646979</v>
      </c>
      <c r="F57" s="13">
        <v>0.25847432339813714</v>
      </c>
      <c r="G57" s="12">
        <v>7.4720633203521025</v>
      </c>
      <c r="H57" s="13">
        <v>0.64418746093561374</v>
      </c>
      <c r="I57" s="12">
        <v>10.467495911840659</v>
      </c>
      <c r="J57" s="13">
        <v>0.50154781372187274</v>
      </c>
      <c r="K57" s="13">
        <v>0.71302585455116063</v>
      </c>
      <c r="L57" s="13">
        <v>0.47214506212715474</v>
      </c>
      <c r="M57" s="13">
        <v>0.12510754773647614</v>
      </c>
    </row>
    <row r="58" spans="1:15" ht="12.6" customHeight="1" x14ac:dyDescent="0.25">
      <c r="A58" s="10">
        <v>74</v>
      </c>
      <c r="B58" s="55">
        <v>86627.638990396314</v>
      </c>
      <c r="C58" s="11">
        <v>1.6440266126718006E-2</v>
      </c>
      <c r="D58" s="12">
        <v>10.664912090198758</v>
      </c>
      <c r="E58" s="13">
        <v>0.49214704332386805</v>
      </c>
      <c r="F58" s="13">
        <v>0.27432679180677288</v>
      </c>
      <c r="G58" s="12">
        <v>7.3999301310817014</v>
      </c>
      <c r="H58" s="13">
        <v>0.64762237471039474</v>
      </c>
      <c r="I58" s="12">
        <v>10.222129214201392</v>
      </c>
      <c r="J58" s="13">
        <v>0.51323194218088553</v>
      </c>
      <c r="K58" s="13">
        <v>0.70483414589372062</v>
      </c>
      <c r="L58" s="13">
        <v>0.45714504253152216</v>
      </c>
      <c r="M58" s="13">
        <v>0.10917748347160167</v>
      </c>
    </row>
    <row r="59" spans="1:15" ht="12.6" customHeight="1" x14ac:dyDescent="0.25">
      <c r="A59" s="14">
        <v>75</v>
      </c>
      <c r="B59" s="56">
        <v>85203.457551464948</v>
      </c>
      <c r="C59" s="15">
        <v>1.8433155787278888E-2</v>
      </c>
      <c r="D59" s="16">
        <v>10.317784823037648</v>
      </c>
      <c r="E59" s="17">
        <v>0.5086769131886828</v>
      </c>
      <c r="F59" s="17">
        <v>0.29078561473226894</v>
      </c>
      <c r="G59" s="16">
        <v>7.3202762214963721</v>
      </c>
      <c r="H59" s="17">
        <v>0.65141541802398173</v>
      </c>
      <c r="I59" s="16">
        <v>9.9616441128312445</v>
      </c>
      <c r="J59" s="17">
        <v>0.52563599462708299</v>
      </c>
      <c r="K59" s="17">
        <v>0.69573895191442148</v>
      </c>
      <c r="L59" s="17">
        <v>0.44085311991272624</v>
      </c>
      <c r="M59" s="17">
        <v>9.3680239913537786E-2</v>
      </c>
    </row>
    <row r="60" spans="1:15" ht="12.6" customHeight="1" x14ac:dyDescent="0.25">
      <c r="A60" s="10">
        <v>76</v>
      </c>
      <c r="B60" s="55">
        <v>83632.888944803984</v>
      </c>
      <c r="C60" s="11">
        <v>2.0668344063542565E-2</v>
      </c>
      <c r="D60" s="12">
        <v>9.9674047894686773</v>
      </c>
      <c r="E60" s="13">
        <v>0.52536167669196721</v>
      </c>
      <c r="F60" s="13">
        <v>0.30783230529490591</v>
      </c>
      <c r="G60" s="12">
        <v>7.2325036754614001</v>
      </c>
      <c r="H60" s="13">
        <v>0.6555950630732662</v>
      </c>
      <c r="I60" s="12">
        <v>9.6866460256286615</v>
      </c>
      <c r="J60" s="13">
        <v>0.53873114163672986</v>
      </c>
      <c r="K60" s="13">
        <v>0.68565597562053637</v>
      </c>
      <c r="L60" s="13">
        <v>0.42323304687882896</v>
      </c>
      <c r="M60" s="13">
        <v>7.8871256264526096E-2</v>
      </c>
    </row>
    <row r="61" spans="1:15" ht="12.6" customHeight="1" x14ac:dyDescent="0.25">
      <c r="A61" s="10">
        <v>77</v>
      </c>
      <c r="B61" s="55">
        <v>81904.335621064733</v>
      </c>
      <c r="C61" s="11">
        <v>2.3174620518370936E-2</v>
      </c>
      <c r="D61" s="12">
        <v>9.6144906292634342</v>
      </c>
      <c r="E61" s="13">
        <v>0.54216711289221697</v>
      </c>
      <c r="F61" s="13">
        <v>0.32544314338468672</v>
      </c>
      <c r="G61" s="12">
        <v>7.1360131331348313</v>
      </c>
      <c r="H61" s="13">
        <v>0.660189850803103</v>
      </c>
      <c r="I61" s="12">
        <v>9.3980349661902718</v>
      </c>
      <c r="J61" s="13">
        <v>0.55247452541951048</v>
      </c>
      <c r="K61" s="13">
        <v>0.6744970357748088</v>
      </c>
      <c r="L61" s="13">
        <v>0.40426732807657811</v>
      </c>
      <c r="M61" s="13">
        <v>6.5001457857087441E-2</v>
      </c>
    </row>
    <row r="62" spans="1:15" ht="12.6" customHeight="1" x14ac:dyDescent="0.25">
      <c r="A62" s="10">
        <v>78</v>
      </c>
      <c r="B62" s="55">
        <v>80006.23372423726</v>
      </c>
      <c r="C62" s="11">
        <v>2.5984019763202637E-2</v>
      </c>
      <c r="D62" s="12">
        <v>9.2598076900158155</v>
      </c>
      <c r="E62" s="13">
        <v>0.55905677666591314</v>
      </c>
      <c r="F62" s="13">
        <v>0.34358898950941752</v>
      </c>
      <c r="G62" s="12">
        <v>7.0302170976722973</v>
      </c>
      <c r="H62" s="13">
        <v>0.66522775725369987</v>
      </c>
      <c r="I62" s="12">
        <v>9.0970079523991796</v>
      </c>
      <c r="J62" s="13">
        <v>0.56680914512384817</v>
      </c>
      <c r="K62" s="13">
        <v>0.66217102663740457</v>
      </c>
      <c r="L62" s="13">
        <v>0.38396245723558831</v>
      </c>
      <c r="M62" s="13">
        <v>5.2301238597327084E-2</v>
      </c>
    </row>
    <row r="63" spans="1:15" ht="12.6" customHeight="1" x14ac:dyDescent="0.25">
      <c r="A63" s="10">
        <v>79</v>
      </c>
      <c r="B63" s="55">
        <v>77927.350165967277</v>
      </c>
      <c r="C63" s="11">
        <v>2.9132140693127417E-2</v>
      </c>
      <c r="D63" s="12">
        <v>8.9041640491443736</v>
      </c>
      <c r="E63" s="13">
        <v>0.57599218813598174</v>
      </c>
      <c r="F63" s="13">
        <v>0.36223516690676261</v>
      </c>
      <c r="G63" s="12">
        <v>6.9145565055472007</v>
      </c>
      <c r="H63" s="13">
        <v>0.67073540449775204</v>
      </c>
      <c r="I63" s="12">
        <v>8.7850454450101108</v>
      </c>
      <c r="J63" s="13">
        <v>0.58166450261856573</v>
      </c>
      <c r="K63" s="13">
        <v>0.64858526675359651</v>
      </c>
      <c r="L63" s="13">
        <v>0.36235459693076211</v>
      </c>
      <c r="M63" s="13">
        <v>4.0963199583019347E-2</v>
      </c>
    </row>
    <row r="64" spans="1:15" ht="12.6" customHeight="1" x14ac:dyDescent="0.25">
      <c r="A64" s="14">
        <v>80</v>
      </c>
      <c r="B64" s="56">
        <v>75657.159637089717</v>
      </c>
      <c r="C64" s="15">
        <v>3.2658484402023236E-2</v>
      </c>
      <c r="D64" s="16">
        <v>8.5484056064300304</v>
      </c>
      <c r="E64" s="17">
        <v>0.59293306636047427</v>
      </c>
      <c r="F64" s="17">
        <v>0.3813414228027866</v>
      </c>
      <c r="G64" s="16">
        <v>6.7885208006650561</v>
      </c>
      <c r="H64" s="17">
        <v>0.67673710473023507</v>
      </c>
      <c r="I64" s="16">
        <v>8.4638800203864335</v>
      </c>
      <c r="J64" s="17">
        <v>0.59695809426731217</v>
      </c>
      <c r="K64" s="17">
        <v>0.63364731656846041</v>
      </c>
      <c r="L64" s="17">
        <v>0.339515471655225</v>
      </c>
      <c r="M64" s="17">
        <v>3.1125556449377006E-2</v>
      </c>
      <c r="O64" s="101"/>
    </row>
    <row r="65" spans="1:13" ht="12.6" customHeight="1" x14ac:dyDescent="0.25">
      <c r="A65" s="10">
        <v>81</v>
      </c>
      <c r="B65" s="55">
        <v>73186.311469180437</v>
      </c>
      <c r="C65" s="11">
        <v>3.6606807996160229E-2</v>
      </c>
      <c r="D65" s="12">
        <v>8.193410247519525</v>
      </c>
      <c r="E65" s="13">
        <v>0.60983760726097458</v>
      </c>
      <c r="F65" s="13">
        <v>0.40086197892410602</v>
      </c>
      <c r="G65" s="12">
        <v>6.6516715991029809</v>
      </c>
      <c r="H65" s="13">
        <v>0.68325373337604822</v>
      </c>
      <c r="I65" s="12">
        <v>8.1354472322143554</v>
      </c>
      <c r="J65" s="13">
        <v>0.61259775084693502</v>
      </c>
      <c r="K65" s="13">
        <v>0.61726734970229358</v>
      </c>
      <c r="L65" s="13">
        <v>0.31555812204760431</v>
      </c>
      <c r="M65" s="13">
        <v>2.2858622761430334E-2</v>
      </c>
    </row>
    <row r="66" spans="1:13" ht="12.6" customHeight="1" x14ac:dyDescent="0.25">
      <c r="A66" s="10">
        <v>82</v>
      </c>
      <c r="B66" s="55">
        <v>70507.194217280965</v>
      </c>
      <c r="C66" s="11">
        <v>4.1025490002634779E-2</v>
      </c>
      <c r="D66" s="12">
        <v>7.8400811035266251</v>
      </c>
      <c r="E66" s="13">
        <v>0.62666280459396984</v>
      </c>
      <c r="F66" s="13">
        <v>0.42074568009408464</v>
      </c>
      <c r="G66" s="12">
        <v>6.5036697988033341</v>
      </c>
      <c r="H66" s="13">
        <v>0.69030143815222189</v>
      </c>
      <c r="I66" s="12">
        <v>7.8018209077136786</v>
      </c>
      <c r="J66" s="13">
        <v>0.62848471868030054</v>
      </c>
      <c r="K66" s="13">
        <v>0.5993611634070235</v>
      </c>
      <c r="L66" s="13">
        <v>0.2906420246317874</v>
      </c>
      <c r="M66" s="13">
        <v>1.6156923948758048E-2</v>
      </c>
    </row>
    <row r="67" spans="1:13" ht="12.6" customHeight="1" x14ac:dyDescent="0.25">
      <c r="A67" s="10">
        <v>83</v>
      </c>
      <c r="B67" s="55">
        <v>67614.602025806074</v>
      </c>
      <c r="C67" s="11">
        <v>4.5967901114349563E-2</v>
      </c>
      <c r="D67" s="12">
        <v>7.4893389593042352</v>
      </c>
      <c r="E67" s="13">
        <v>0.64336481146170277</v>
      </c>
      <c r="F67" s="13">
        <v>0.44093624793244546</v>
      </c>
      <c r="G67" s="12">
        <v>6.3443056631646995</v>
      </c>
      <c r="H67" s="13">
        <v>0.69789020651596645</v>
      </c>
      <c r="I67" s="12">
        <v>7.4651376534139864</v>
      </c>
      <c r="J67" s="13">
        <v>0.64451725459933373</v>
      </c>
      <c r="K67" s="13">
        <v>0.57985390750997123</v>
      </c>
      <c r="L67" s="13">
        <v>0.26497692716054083</v>
      </c>
      <c r="M67" s="13">
        <v>1.0939099432140192E-2</v>
      </c>
    </row>
    <row r="68" spans="1:13" ht="12.6" customHeight="1" x14ac:dyDescent="0.25">
      <c r="A68" s="10">
        <v>84</v>
      </c>
      <c r="B68" s="55">
        <v>64506.500685997722</v>
      </c>
      <c r="C68" s="11">
        <v>5.1492771533953374E-2</v>
      </c>
      <c r="D68" s="12">
        <v>7.142113892423807</v>
      </c>
      <c r="E68" s="13">
        <v>0.65989933845600879</v>
      </c>
      <c r="F68" s="13">
        <v>0.46137264432224234</v>
      </c>
      <c r="G68" s="12">
        <v>6.173530981526695</v>
      </c>
      <c r="H68" s="13">
        <v>0.70602233421301419</v>
      </c>
      <c r="I68" s="12">
        <v>7.1275176154250781</v>
      </c>
      <c r="J68" s="13">
        <v>0.66059439926547214</v>
      </c>
      <c r="K68" s="13">
        <v>0.55868459477113575</v>
      </c>
      <c r="L68" s="13">
        <v>0.2388246033841073</v>
      </c>
      <c r="M68" s="13">
        <v>7.0567006920884984E-3</v>
      </c>
    </row>
    <row r="69" spans="1:13" ht="12.6" customHeight="1" x14ac:dyDescent="0.25">
      <c r="A69" s="14">
        <v>85</v>
      </c>
      <c r="B69" s="56">
        <v>61184.882183718837</v>
      </c>
      <c r="C69" s="15">
        <v>5.7664543071334173E-2</v>
      </c>
      <c r="D69" s="16">
        <v>6.799336255428293</v>
      </c>
      <c r="E69" s="17">
        <v>0.67622208307484288</v>
      </c>
      <c r="F69" s="17">
        <v>0.48198954642725123</v>
      </c>
      <c r="G69" s="16">
        <v>5.9914918870434049</v>
      </c>
      <c r="H69" s="17">
        <v>0.71469086252174241</v>
      </c>
      <c r="I69" s="16">
        <v>6.7909899245998231</v>
      </c>
      <c r="J69" s="17">
        <v>0.67661952740000808</v>
      </c>
      <c r="K69" s="17">
        <v>0.53581142502722678</v>
      </c>
      <c r="L69" s="17">
        <v>0.21249762263695271</v>
      </c>
      <c r="M69" s="17">
        <v>4.3113642933723375E-3</v>
      </c>
    </row>
    <row r="70" spans="1:13" ht="12.6" customHeight="1" x14ac:dyDescent="0.25">
      <c r="A70" s="10">
        <v>86</v>
      </c>
      <c r="B70" s="55">
        <v>57656.683909721272</v>
      </c>
      <c r="C70" s="11">
        <v>6.4553690299161803E-2</v>
      </c>
      <c r="D70" s="12">
        <v>6.4619271443382233</v>
      </c>
      <c r="E70" s="13">
        <v>0.69228918360294145</v>
      </c>
      <c r="F70" s="13">
        <v>0.50271793168934242</v>
      </c>
      <c r="G70" s="12">
        <v>5.7985603162738801</v>
      </c>
      <c r="H70" s="13">
        <v>0.72387808017743405</v>
      </c>
      <c r="I70" s="12">
        <v>6.4574311712421233</v>
      </c>
      <c r="J70" s="13">
        <v>0.6925032775598986</v>
      </c>
      <c r="K70" s="13">
        <v>0.51121790614682139</v>
      </c>
      <c r="L70" s="13">
        <v>0.18635420094477356</v>
      </c>
      <c r="M70" s="13">
        <v>2.4779546772575609E-3</v>
      </c>
    </row>
    <row r="71" spans="1:13" ht="12.6" customHeight="1" x14ac:dyDescent="0.25">
      <c r="A71" s="10">
        <v>87</v>
      </c>
      <c r="B71" s="55">
        <v>53934.732192936463</v>
      </c>
      <c r="C71" s="11">
        <v>7.2236990358998554E-2</v>
      </c>
      <c r="D71" s="12">
        <v>6.1307885253074899</v>
      </c>
      <c r="E71" s="13">
        <v>0.7080576892710716</v>
      </c>
      <c r="F71" s="13">
        <v>0.52348576749952125</v>
      </c>
      <c r="G71" s="12">
        <v>5.5953614748381506</v>
      </c>
      <c r="H71" s="13">
        <v>0.73355421548389743</v>
      </c>
      <c r="I71" s="12">
        <v>6.1285233826501173</v>
      </c>
      <c r="J71" s="13">
        <v>0.70816555320713692</v>
      </c>
      <c r="K71" s="13">
        <v>0.48491968178194034</v>
      </c>
      <c r="L71" s="13">
        <v>0.16078830353754076</v>
      </c>
      <c r="M71" s="13">
        <v>1.3296806474037413E-3</v>
      </c>
    </row>
    <row r="72" spans="1:13" ht="12.6" customHeight="1" x14ac:dyDescent="0.25">
      <c r="A72" s="10">
        <v>88</v>
      </c>
      <c r="B72" s="55">
        <v>50038.649463500144</v>
      </c>
      <c r="C72" s="11">
        <v>8.0797715318629337E-2</v>
      </c>
      <c r="D72" s="12">
        <v>5.8067932172220313</v>
      </c>
      <c r="E72" s="13">
        <v>0.72348603727514105</v>
      </c>
      <c r="F72" s="13">
        <v>0.54421879624689651</v>
      </c>
      <c r="G72" s="12">
        <v>5.3827941137973285</v>
      </c>
      <c r="H72" s="13">
        <v>0.74367647077155552</v>
      </c>
      <c r="I72" s="12">
        <v>5.8057345038434427</v>
      </c>
      <c r="J72" s="13">
        <v>0.72353645219793106</v>
      </c>
      <c r="K72" s="13">
        <v>0.45697187468894351</v>
      </c>
      <c r="L72" s="13">
        <v>0.13621445954346661</v>
      </c>
      <c r="M72" s="13">
        <v>6.6050853191088586E-4</v>
      </c>
    </row>
    <row r="73" spans="1:13" ht="12.6" customHeight="1" x14ac:dyDescent="0.25">
      <c r="A73" s="10">
        <v>89</v>
      </c>
      <c r="B73" s="55">
        <v>45995.640909219575</v>
      </c>
      <c r="C73" s="11">
        <v>9.0325714205150787E-2</v>
      </c>
      <c r="D73" s="12">
        <v>5.4907749493166849</v>
      </c>
      <c r="E73" s="13">
        <v>0.73853452622301474</v>
      </c>
      <c r="F73" s="13">
        <v>0.56484140237265534</v>
      </c>
      <c r="G73" s="12">
        <v>5.1620400439415937</v>
      </c>
      <c r="H73" s="13">
        <v>0.75418856933611433</v>
      </c>
      <c r="I73" s="12">
        <v>5.4903200819866314</v>
      </c>
      <c r="J73" s="13">
        <v>0.7385561865720649</v>
      </c>
      <c r="K73" s="13">
        <v>0.42747662208574294</v>
      </c>
      <c r="L73" s="13">
        <v>0.11304727449296439</v>
      </c>
      <c r="M73" s="13">
        <v>3.0083597549102926E-4</v>
      </c>
    </row>
    <row r="74" spans="1:13" ht="12.6" customHeight="1" x14ac:dyDescent="0.25">
      <c r="A74" s="14">
        <v>90</v>
      </c>
      <c r="B74" s="56">
        <v>41841.051793770668</v>
      </c>
      <c r="C74" s="15">
        <v>0.10091734390601759</v>
      </c>
      <c r="D74" s="16">
        <v>5.1835187279833939</v>
      </c>
      <c r="E74" s="17">
        <v>0.75316577485793335</v>
      </c>
      <c r="F74" s="17">
        <v>0.58527754408875521</v>
      </c>
      <c r="G74" s="16">
        <v>4.9345592751740313</v>
      </c>
      <c r="H74" s="17">
        <v>0.76502098689647435</v>
      </c>
      <c r="I74" s="16">
        <v>5.1833409358606355</v>
      </c>
      <c r="J74" s="17">
        <v>0.75317424114949327</v>
      </c>
      <c r="K74" s="17">
        <v>0.39659031650203208</v>
      </c>
      <c r="L74" s="17">
        <v>9.1676400776765588E-2</v>
      </c>
      <c r="M74" s="17">
        <v>1.2428796418922008E-4</v>
      </c>
    </row>
    <row r="75" spans="1:13" ht="12.6" customHeight="1" x14ac:dyDescent="0.25">
      <c r="A75" s="10">
        <v>91</v>
      </c>
      <c r="B75" s="55">
        <v>37618.563980509221</v>
      </c>
      <c r="C75" s="11">
        <v>0.11267519902962353</v>
      </c>
      <c r="D75" s="12">
        <v>4.8857517544231097</v>
      </c>
      <c r="E75" s="13">
        <v>0.76734515455128027</v>
      </c>
      <c r="F75" s="13">
        <v>0.60545172878402542</v>
      </c>
      <c r="G75" s="12">
        <v>4.7020676364892813</v>
      </c>
      <c r="H75" s="13">
        <v>0.77609201731003408</v>
      </c>
      <c r="I75" s="12">
        <v>4.8856892692154181</v>
      </c>
      <c r="J75" s="13">
        <v>0.7673481300373608</v>
      </c>
      <c r="K75" s="13">
        <v>0.36452987797194408</v>
      </c>
      <c r="L75" s="13">
        <v>7.2438708321321335E-2</v>
      </c>
      <c r="M75" s="13">
        <v>4.6017677103374037E-5</v>
      </c>
    </row>
    <row r="76" spans="1:13" ht="12.6" customHeight="1" x14ac:dyDescent="0.25">
      <c r="A76" s="10">
        <v>92</v>
      </c>
      <c r="B76" s="55">
        <v>33379.884796796716</v>
      </c>
      <c r="C76" s="11">
        <v>0.12570758063527576</v>
      </c>
      <c r="D76" s="12">
        <v>4.5981351334734972</v>
      </c>
      <c r="E76" s="13">
        <v>0.78104118412030943</v>
      </c>
      <c r="F76" s="13">
        <v>0.62529000806468815</v>
      </c>
      <c r="G76" s="12">
        <v>4.4664948592859703</v>
      </c>
      <c r="H76" s="13">
        <v>0.78730976860542967</v>
      </c>
      <c r="I76" s="12">
        <v>4.5981156469144615</v>
      </c>
      <c r="J76" s="13">
        <v>0.78104211205169205</v>
      </c>
      <c r="K76" s="13">
        <v>0.33157718603355091</v>
      </c>
      <c r="L76" s="13">
        <v>5.5590460358329638E-2</v>
      </c>
      <c r="M76" s="13">
        <v>1.5063079458916924E-5</v>
      </c>
    </row>
    <row r="77" spans="1:13" ht="12.6" customHeight="1" x14ac:dyDescent="0.25">
      <c r="A77" s="10">
        <v>93</v>
      </c>
      <c r="B77" s="55">
        <v>29183.780237107178</v>
      </c>
      <c r="C77" s="11">
        <v>0.14012763272015649</v>
      </c>
      <c r="D77" s="12">
        <v>4.3212566030165993</v>
      </c>
      <c r="E77" s="13">
        <v>0.79422587604682837</v>
      </c>
      <c r="F77" s="13">
        <v>0.64472096608777485</v>
      </c>
      <c r="G77" s="12">
        <v>4.2299229682371982</v>
      </c>
      <c r="H77" s="13">
        <v>0.79857509675060945</v>
      </c>
      <c r="I77" s="12">
        <v>4.3212512905451055</v>
      </c>
      <c r="J77" s="13">
        <v>0.79422612902166145</v>
      </c>
      <c r="K77" s="13">
        <v>0.29808061959214999</v>
      </c>
      <c r="L77" s="13">
        <v>4.1283214917472985E-2</v>
      </c>
      <c r="M77" s="13">
        <v>4.2930059155150458E-6</v>
      </c>
    </row>
    <row r="78" spans="1:13" ht="12.6" customHeight="1" x14ac:dyDescent="0.25">
      <c r="A78" s="10">
        <v>94</v>
      </c>
      <c r="B78" s="55">
        <v>25094.326198656061</v>
      </c>
      <c r="C78" s="11">
        <v>0.15605206395409221</v>
      </c>
      <c r="D78" s="12">
        <v>4.0556244925038847</v>
      </c>
      <c r="E78" s="13">
        <v>0.80687502416648149</v>
      </c>
      <c r="F78" s="13">
        <v>0.66367667354740068</v>
      </c>
      <c r="G78" s="12">
        <v>3.9945073513387688</v>
      </c>
      <c r="H78" s="13">
        <v>0.80978536422196312</v>
      </c>
      <c r="I78" s="12">
        <v>4.055623247622786</v>
      </c>
      <c r="J78" s="13">
        <v>0.8068750834465338</v>
      </c>
      <c r="K78" s="13">
        <v>0.2644525306235096</v>
      </c>
      <c r="L78" s="13">
        <v>2.9547628645022962E-2</v>
      </c>
      <c r="M78" s="13">
        <v>1.0471534406966615E-6</v>
      </c>
    </row>
    <row r="79" spans="1:13" ht="12.6" customHeight="1" x14ac:dyDescent="0.25">
      <c r="A79" s="14">
        <v>95</v>
      </c>
      <c r="B79" s="56">
        <v>21178.304801818533</v>
      </c>
      <c r="C79" s="15">
        <v>0.17359936116606756</v>
      </c>
      <c r="D79" s="16">
        <v>3.8016630885563925</v>
      </c>
      <c r="E79" s="17">
        <v>0.81896842435445727</v>
      </c>
      <c r="F79" s="17">
        <v>0.68209357952692917</v>
      </c>
      <c r="G79" s="16">
        <v>3.7623857981806337</v>
      </c>
      <c r="H79" s="17">
        <v>0.82083877151520768</v>
      </c>
      <c r="I79" s="16">
        <v>3.801662842553017</v>
      </c>
      <c r="J79" s="17">
        <v>0.81896843606890368</v>
      </c>
      <c r="K79" s="17">
        <v>0.23116147057084241</v>
      </c>
      <c r="L79" s="17">
        <v>2.0289000130312998E-2</v>
      </c>
      <c r="M79" s="17">
        <v>2.1442628284161745E-7</v>
      </c>
    </row>
    <row r="80" spans="1:13" ht="12.6" customHeight="1" x14ac:dyDescent="0.25">
      <c r="A80" s="10">
        <v>96</v>
      </c>
      <c r="B80" s="55">
        <v>17501.764617642573</v>
      </c>
      <c r="C80" s="11">
        <v>0.19288739172655056</v>
      </c>
      <c r="D80" s="12">
        <v>3.5597095461289503</v>
      </c>
      <c r="E80" s="13">
        <v>0.83049002161290697</v>
      </c>
      <c r="F80" s="13">
        <v>0.6999133145377503</v>
      </c>
      <c r="G80" s="12">
        <v>3.5355835909677218</v>
      </c>
      <c r="H80" s="13">
        <v>0.83163887662058444</v>
      </c>
      <c r="I80" s="12">
        <v>3.5597095060080384</v>
      </c>
      <c r="J80" s="13">
        <v>0.83049002352342649</v>
      </c>
      <c r="K80" s="13">
        <v>0.19871816467921061</v>
      </c>
      <c r="L80" s="13">
        <v>1.3297015386263853E-2</v>
      </c>
      <c r="M80" s="13">
        <v>3.6069731033987794E-8</v>
      </c>
    </row>
    <row r="81" spans="1:13" ht="12.6" customHeight="1" x14ac:dyDescent="0.25">
      <c r="A81" s="10">
        <v>97</v>
      </c>
      <c r="B81" s="55">
        <v>14125.894889933468</v>
      </c>
      <c r="C81" s="11">
        <v>0.21403028602038132</v>
      </c>
      <c r="D81" s="12">
        <v>3.3300124367835524</v>
      </c>
      <c r="E81" s="13">
        <v>0.84142797920078305</v>
      </c>
      <c r="F81" s="13">
        <v>0.71708338045839704</v>
      </c>
      <c r="G81" s="12">
        <v>3.3159247039849826</v>
      </c>
      <c r="H81" s="13">
        <v>0.84209882361976263</v>
      </c>
      <c r="I81" s="12">
        <v>3.3300124315132349</v>
      </c>
      <c r="J81" s="13">
        <v>0.84142797945175052</v>
      </c>
      <c r="K81" s="13">
        <v>0.16765465990987893</v>
      </c>
      <c r="L81" s="13">
        <v>8.2697597906634304E-3</v>
      </c>
      <c r="M81" s="13">
        <v>4.864240470086509E-9</v>
      </c>
    </row>
    <row r="82" spans="1:13" ht="12.6" customHeight="1" x14ac:dyDescent="0.25">
      <c r="A82" s="10">
        <v>98</v>
      </c>
      <c r="B82" s="55">
        <v>11102.525566347165</v>
      </c>
      <c r="C82" s="11">
        <v>0.23713449116042085</v>
      </c>
      <c r="D82" s="12">
        <v>3.1127319731383083</v>
      </c>
      <c r="E82" s="13">
        <v>0.85177466794579471</v>
      </c>
      <c r="F82" s="13">
        <v>0.73355770671584974</v>
      </c>
      <c r="G82" s="12">
        <v>3.1049595723070214</v>
      </c>
      <c r="H82" s="13">
        <v>0.85214478227109414</v>
      </c>
      <c r="I82" s="12">
        <v>3.1127319725958178</v>
      </c>
      <c r="J82" s="13">
        <v>0.8517746679716276</v>
      </c>
      <c r="K82" s="13">
        <v>0.13849680993671745</v>
      </c>
      <c r="L82" s="13">
        <v>4.8490338993718548E-3</v>
      </c>
      <c r="M82" s="13">
        <v>5.1167160190625928E-10</v>
      </c>
    </row>
    <row r="83" spans="1:13" ht="12.6" customHeight="1" x14ac:dyDescent="0.25">
      <c r="A83" s="10">
        <v>99</v>
      </c>
      <c r="B83" s="55">
        <v>8469.7338155758662</v>
      </c>
      <c r="C83" s="11">
        <v>0.26229389629347677</v>
      </c>
      <c r="D83" s="12">
        <v>2.9079418928896921</v>
      </c>
      <c r="E83" s="13">
        <v>0.86152657652906206</v>
      </c>
      <c r="F83" s="13">
        <v>0.74929705678174319</v>
      </c>
      <c r="G83" s="12">
        <v>2.9039182016322647</v>
      </c>
      <c r="H83" s="13">
        <v>0.86171818087465391</v>
      </c>
      <c r="I83" s="12">
        <v>2.9079418928472736</v>
      </c>
      <c r="J83" s="13">
        <v>0.861526576531082</v>
      </c>
      <c r="K83" s="13">
        <v>0.11173131365147997</v>
      </c>
      <c r="L83" s="13">
        <v>2.6611519547050382E-3</v>
      </c>
      <c r="M83" s="13">
        <v>4.0709207671026848E-11</v>
      </c>
    </row>
    <row r="84" spans="1:13" ht="12.6" customHeight="1" x14ac:dyDescent="0.25">
      <c r="A84" s="14">
        <v>100</v>
      </c>
      <c r="B84" s="56">
        <v>6248.1743325198568</v>
      </c>
      <c r="C84" s="15">
        <v>0.28958395257968106</v>
      </c>
      <c r="D84" s="16">
        <v>2.7156329295211474</v>
      </c>
      <c r="E84" s="17">
        <v>0.87068414621327861</v>
      </c>
      <c r="F84" s="17">
        <v>0.76426927468217132</v>
      </c>
      <c r="G84" s="16">
        <v>2.7136935850306108</v>
      </c>
      <c r="H84" s="17">
        <v>0.87077649595092321</v>
      </c>
      <c r="I84" s="16">
        <v>2.7156329295187147</v>
      </c>
      <c r="J84" s="17">
        <v>0.87068414621339441</v>
      </c>
      <c r="K84" s="17">
        <v>8.7769817695874081E-2</v>
      </c>
      <c r="L84" s="17">
        <v>1.3557247354405249E-3</v>
      </c>
      <c r="M84" s="17">
        <v>2.3663607382045608E-12</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3D16CE4023BB4BB4110DFC2802C897" ma:contentTypeVersion="12" ma:contentTypeDescription="Create a new document." ma:contentTypeScope="" ma:versionID="65b3ef4f2db57c8fd06e10d67e29a91c">
  <xsd:schema xmlns:xsd="http://www.w3.org/2001/XMLSchema" xmlns:xs="http://www.w3.org/2001/XMLSchema" xmlns:p="http://schemas.microsoft.com/office/2006/metadata/properties" xmlns:ns2="16a415e0-cbd2-494f-bd0b-9ec9526163e9" targetNamespace="http://schemas.microsoft.com/office/2006/metadata/properties" ma:root="true" ma:fieldsID="368f79d5404671231dfb7196e18a5373" ns2:_="">
    <xsd:import namespace="16a415e0-cbd2-494f-bd0b-9ec952616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BillingMetadata"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a415e0-cbd2-494f-bd0b-9ec9526163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a415e0-cbd2-494f-bd0b-9ec9526163e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2B17F2-BA5A-4F12-89EB-C6028D073040}"/>
</file>

<file path=customXml/itemProps2.xml><?xml version="1.0" encoding="utf-8"?>
<ds:datastoreItem xmlns:ds="http://schemas.openxmlformats.org/officeDocument/2006/customXml" ds:itemID="{F7A6D524-C8F8-4A5F-B8CD-E61896CA64E9}">
  <ds:schemaRefs>
    <ds:schemaRef ds:uri="http://schemas.microsoft.com/office/2006/metadata/properties"/>
    <ds:schemaRef ds:uri="http://schemas.microsoft.com/office/infopath/2007/PartnerControls"/>
    <ds:schemaRef ds:uri="0ae7a7f9-ec75-462c-8512-26f60f6bbf48"/>
  </ds:schemaRefs>
</ds:datastoreItem>
</file>

<file path=customXml/itemProps3.xml><?xml version="1.0" encoding="utf-8"?>
<ds:datastoreItem xmlns:ds="http://schemas.openxmlformats.org/officeDocument/2006/customXml" ds:itemID="{41DEC2AE-956E-43B3-BCD5-45B53C93763B}">
  <ds:schemaRefs>
    <ds:schemaRef ds:uri="http://schemas.microsoft.com/sharepoint/v3/contenttype/forms"/>
  </ds:schemaRefs>
</ds:datastoreItem>
</file>

<file path=docMetadata/LabelInfo.xml><?xml version="1.0" encoding="utf-8"?>
<clbl:labelList xmlns:clbl="http://schemas.microsoft.com/office/2020/mipLabelMetadata">
  <clbl:label id="{a9ee03e0-b78c-4998-8bf4-79b266b85105}" enabled="1" method="Standard" siteId="{723a5a87-f39a-4a22-9247-3fc240c0139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Question 1 Solution</vt:lpstr>
      <vt:lpstr>Single Life</vt:lpstr>
      <vt:lpstr>'Question 1 Solution'!e</vt:lpstr>
      <vt:lpstr>'Question 1 Solution'!int_g</vt:lpstr>
      <vt:lpstr>'Question 1 Solution'!mc</vt:lpstr>
      <vt:lpstr>'Question 1 Solution'!P</vt:lpstr>
      <vt:lpstr>'Question 1 Solution'!rf</vt:lpstr>
      <vt:lpstr>'Question 1 Solution'!sigma</vt:lpstr>
    </vt:vector>
  </TitlesOfParts>
  <Manager/>
  <Company>University of Waterloo, IST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dkchisho</dc:creator>
  <cp:keywords/>
  <dc:description/>
  <cp:lastModifiedBy>Mary Hardy</cp:lastModifiedBy>
  <cp:revision/>
  <dcterms:created xsi:type="dcterms:W3CDTF">2024-09-09T17:26:29Z</dcterms:created>
  <dcterms:modified xsi:type="dcterms:W3CDTF">2026-01-12T06:17:24Z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0x010100A13D16CE4023BB4BB4110DFC2802C897</vt:lpwstr>
  </property>
</Properties>
</file>