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ERM/"/>
    </mc:Choice>
  </mc:AlternateContent>
  <xr:revisionPtr revIDLastSave="0" documentId="8_{EC7057AD-9882-43FC-B07E-A5744AEC2CD5}" xr6:coauthVersionLast="47" xr6:coauthVersionMax="47" xr10:uidLastSave="{00000000-0000-0000-0000-000000000000}"/>
  <bookViews>
    <workbookView xWindow="1428" yWindow="1428" windowWidth="17280" windowHeight="8928" tabRatio="797" xr2:uid="{00000000-000D-0000-FFFF-FFFF00000000}"/>
  </bookViews>
  <sheets>
    <sheet name="Q2.b Model Solution" sheetId="9" r:id="rId1"/>
    <sheet name="Q2.c Model Solution" sheetId="10" r:id="rId2"/>
  </sheets>
  <definedNames>
    <definedName name="CognitiveLevels">#REF!</definedName>
    <definedName name="CommonGuidance">#REF!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G30" i="10"/>
  <c r="G37" i="10"/>
  <c r="F37" i="10"/>
  <c r="F32" i="10" s="1"/>
  <c r="E37" i="10"/>
  <c r="E31" i="10" s="1"/>
  <c r="G32" i="10"/>
  <c r="F31" i="10"/>
  <c r="E30" i="10"/>
  <c r="D30" i="10"/>
  <c r="E17" i="10"/>
  <c r="D17" i="10"/>
  <c r="E31" i="9"/>
  <c r="D31" i="9"/>
  <c r="E29" i="9"/>
  <c r="D29" i="9"/>
  <c r="E17" i="9"/>
  <c r="E24" i="9"/>
  <c r="E32" i="10" l="1"/>
  <c r="F30" i="10"/>
  <c r="D31" i="10"/>
  <c r="D33" i="10"/>
  <c r="G33" i="10"/>
  <c r="E33" i="10" l="1"/>
  <c r="F33" i="10"/>
</calcChain>
</file>

<file path=xl/sharedStrings.xml><?xml version="1.0" encoding="utf-8"?>
<sst xmlns="http://schemas.openxmlformats.org/spreadsheetml/2006/main" count="72" uniqueCount="55">
  <si>
    <t>RBC Component</t>
  </si>
  <si>
    <t>C0</t>
  </si>
  <si>
    <t>C1cs</t>
  </si>
  <si>
    <t>C1o</t>
  </si>
  <si>
    <t>C2</t>
  </si>
  <si>
    <t>C3a</t>
  </si>
  <si>
    <t>C3b</t>
  </si>
  <si>
    <t>C3c</t>
  </si>
  <si>
    <t>C4a</t>
  </si>
  <si>
    <t>C4b</t>
  </si>
  <si>
    <t>TAC</t>
  </si>
  <si>
    <t>Economic Capital</t>
  </si>
  <si>
    <t>Diversification Matrix</t>
  </si>
  <si>
    <t>Whole Life</t>
  </si>
  <si>
    <t>Term Life</t>
  </si>
  <si>
    <t>Payout Annuity</t>
  </si>
  <si>
    <t>Total Capital</t>
  </si>
  <si>
    <t>Before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</si>
  <si>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</si>
  <si>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</si>
  <si>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</si>
  <si>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</si>
  <si>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</si>
  <si>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</si>
  <si>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RBC ACL Ratio</t>
  </si>
  <si>
    <t>I.</t>
  </si>
  <si>
    <t>II.</t>
  </si>
  <si>
    <t>III.</t>
  </si>
  <si>
    <t>Total Diversified Capital</t>
  </si>
  <si>
    <t>Question 2(b)(i) - Calculate the new C2 insurance charge after adding the payout annuity product line.  Show your work.</t>
  </si>
  <si>
    <t>Longevity Capital ($millions):</t>
  </si>
  <si>
    <t>Current After-Tax Position ($millions)</t>
  </si>
  <si>
    <t>New After-Tax Position ($millions)</t>
  </si>
  <si>
    <t>Question 2(b)(ii) - Calculate the Authorized Control Level (ACL) and ACL ratio for MOK Life before and after the addition of the payout annuity product.  Show your work.</t>
  </si>
  <si>
    <t>Before Addition</t>
  </si>
  <si>
    <t>After Addition</t>
  </si>
  <si>
    <t>RBC ACL ($millions)</t>
  </si>
  <si>
    <t xml:space="preserve">Question 2(b)(iii) - Recommend if MOK Life should go ahead with the product expansion based on your previous responses. Justify your response. </t>
  </si>
  <si>
    <r>
      <t>Question 2(c)(i) - Calculate total capital before and after the addition of payout annuities.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 xml:space="preserve"> Show your work.</t>
    </r>
  </si>
  <si>
    <t>($millions)</t>
  </si>
  <si>
    <t>Populate the table below for parts (ii) and (iii).  Record your answers to part (ii) in column D and to part (iii) in columns E-G.</t>
  </si>
  <si>
    <t>Question 2(c)(ii) - Calculate capital allocation for MOK Life before addition of payout annuities, assuming that capital is first allocated to the Whole Life product. Show your work.</t>
  </si>
  <si>
    <t>Question 2(c)(iii) - Calculate capital allocation for MOK Life after addition of payout annuities, assuming the following orders for allocating capital to the individual product lines:</t>
  </si>
  <si>
    <t>I. Whole Life, Term Life, Payout Annuity</t>
  </si>
  <si>
    <t>II. Term Life, Payout Annuity, Whole Life</t>
  </si>
  <si>
    <t>III. Payout Annuity, Whole Life, Term Life</t>
  </si>
  <si>
    <t xml:space="preserve">     Show your work.</t>
  </si>
  <si>
    <t>After</t>
  </si>
  <si>
    <t>N/A</t>
  </si>
  <si>
    <t>Scratch Work</t>
  </si>
  <si>
    <t>WL and TL</t>
  </si>
  <si>
    <t>TL and PA</t>
  </si>
  <si>
    <t>WL and PA</t>
  </si>
  <si>
    <t>First Two Product</t>
  </si>
  <si>
    <t>(See example in the Model Solultion word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</si>
</sst>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8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i/>
      <sz val="11"/>
      <color theme="1"/>
      <name val="Times New Roman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4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5" fontId="2" fillId="2" borderId="1" xfId="3" applyNumberFormat="1" applyFont="1" applyFill="1" applyBorder="1" applyAlignment="1">
      <alignment horizontal="center"/>
    </xf>
    <xf numFmtId="9" fontId="2" fillId="2" borderId="1" xfId="6" applyFont="1" applyFill="1" applyBorder="1" applyAlignment="1">
      <alignment horizontal="center"/>
    </xf>
    <xf numFmtId="164" fontId="6" fillId="2" borderId="1" xfId="3" applyNumberFormat="1" applyFont="1" applyFill="1" applyBorder="1"/>
    <xf numFmtId="164" fontId="6" fillId="2" borderId="1" xfId="4" applyNumberFormat="1" applyFont="1" applyFill="1" applyBorder="1"/>
    <xf numFmtId="0" fontId="9" fillId="0" borderId="0" xfId="22" applyFont="1"/>
    <xf numFmtId="0" fontId="6" fillId="0" borderId="0" xfId="23" applyFont="1"/>
    <xf numFmtId="0" fontId="6" fillId="0" borderId="0" xfId="23" applyFont="1" applyAlignment="1">
      <alignment horizontal="center"/>
    </xf>
    <xf numFmtId="0" fontId="1" fillId="0" borderId="0" xfId="23"/>
    <xf numFmtId="0" fontId="13" fillId="0" borderId="0" xfId="23" applyFont="1"/>
    <xf numFmtId="0" fontId="1" fillId="0" borderId="0" xfId="23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0" fontId="4" fillId="0" borderId="0" xfId="23" applyFont="1" applyAlignment="1">
      <alignment horizontal="center"/>
    </xf>
    <xf numFmtId="0" fontId="4" fillId="0" borderId="0" xfId="23" applyFont="1" applyAlignment="1">
      <alignment horizontal="center" vertical="center" wrapText="1"/>
    </xf>
    <xf numFmtId="0" fontId="4" fillId="0" borderId="0" xfId="23" applyFont="1" applyAlignment="1">
      <alignment horizontal="center" wrapText="1"/>
    </xf>
    <xf numFmtId="0" fontId="1" fillId="3" borderId="0" xfId="23" applyFill="1" applyAlignment="1">
      <alignment horizontal="center"/>
    </xf>
    <xf numFmtId="165" fontId="12" fillId="0" borderId="0" xfId="24" applyNumberFormat="1" applyFont="1" applyAlignment="1">
      <alignment horizontal="center"/>
    </xf>
    <xf numFmtId="165" fontId="12" fillId="2" borderId="1" xfId="24" applyNumberFormat="1" applyFont="1" applyFill="1" applyBorder="1" applyAlignment="1">
      <alignment horizontal="center"/>
    </xf>
    <xf numFmtId="164" fontId="12" fillId="3" borderId="0" xfId="24" applyNumberFormat="1" applyFont="1" applyFill="1" applyAlignment="1">
      <alignment horizontal="center"/>
    </xf>
    <xf numFmtId="0" fontId="12" fillId="3" borderId="0" xfId="23" applyFont="1" applyFill="1" applyAlignment="1">
      <alignment horizontal="center"/>
    </xf>
    <xf numFmtId="164" fontId="12" fillId="0" borderId="0" xfId="24" applyNumberFormat="1" applyFont="1" applyAlignment="1">
      <alignment horizontal="center"/>
    </xf>
    <xf numFmtId="0" fontId="12" fillId="0" borderId="0" xfId="23" applyFont="1" applyAlignment="1">
      <alignment horizontal="center"/>
    </xf>
    <xf numFmtId="164" fontId="1" fillId="0" borderId="0" xfId="24" applyNumberFormat="1" applyFont="1" applyAlignment="1">
      <alignment horizontal="center"/>
    </xf>
    <xf numFmtId="164" fontId="4" fillId="0" borderId="0" xfId="24" applyNumberFormat="1" applyFont="1" applyAlignment="1">
      <alignment horizontal="center"/>
    </xf>
    <xf numFmtId="164" fontId="1" fillId="0" borderId="0" xfId="23" applyNumberFormat="1"/>
    <xf numFmtId="166" fontId="1" fillId="0" borderId="0" xfId="25" applyNumberFormat="1" applyFont="1" applyAlignment="1">
      <alignment horizontal="center"/>
    </xf>
    <xf numFmtId="0" fontId="11" fillId="0" borderId="0" xfId="23" applyFont="1"/>
    <xf numFmtId="0" fontId="15" fillId="0" borderId="0" xfId="23" applyFont="1" applyAlignment="1">
      <alignment horizontal="center"/>
    </xf>
    <xf numFmtId="0" fontId="4" fillId="0" borderId="0" xfId="23" applyFont="1"/>
    <xf numFmtId="164" fontId="1" fillId="0" borderId="0" xfId="24" applyNumberFormat="1" applyFont="1"/>
    <xf numFmtId="0" fontId="1" fillId="0" borderId="1" xfId="23" applyBorder="1" applyAlignment="1">
      <alignment horizontal="center"/>
    </xf>
    <xf numFmtId="2" fontId="1" fillId="0" borderId="1" xfId="23" applyNumberFormat="1" applyBorder="1" applyAlignment="1">
      <alignment horizontal="center"/>
    </xf>
    <xf numFmtId="0" fontId="16" fillId="0" borderId="0" xfId="23" applyFont="1"/>
    <xf numFmtId="0" fontId="17" fillId="0" borderId="0" xfId="23" applyFont="1"/>
    <xf numFmtId="0" fontId="13" fillId="0" borderId="0" xfId="23" quotePrefix="1" applyFont="1"/>
    <xf numFmtId="0" fontId="15" fillId="0" borderId="0" xfId="0" applyFont="1" applyAlignment="1">
      <alignment horizontal="center"/>
    </xf>
    <xf numFmtId="164" fontId="6" fillId="2" borderId="1" xfId="3" applyNumberFormat="1" applyFont="1" applyFill="1" applyBorder="1" applyAlignment="1">
      <alignment horizontal="center"/>
    </xf>
    <xf numFmtId="164" fontId="6" fillId="0" borderId="1" xfId="3" applyNumberFormat="1" applyFont="1" applyFill="1" applyBorder="1"/>
    <xf numFmtId="0" fontId="11" fillId="0" borderId="0" xfId="23" applyFont="1" applyAlignment="1">
      <alignment horizontal="center"/>
    </xf>
    <xf numFmtId="0" fontId="11" fillId="2" borderId="4" xfId="23" applyFont="1" applyFill="1" applyBorder="1" applyAlignment="1">
      <alignment horizontal="left" vertical="top" wrapText="1"/>
    </xf>
    <xf numFmtId="0" fontId="11" fillId="2" borderId="5" xfId="23" applyFont="1" applyFill="1" applyBorder="1" applyAlignment="1">
      <alignment horizontal="left" vertical="top"/>
    </xf>
    <xf numFmtId="0" fontId="11" fillId="2" borderId="6" xfId="23" applyFont="1" applyFill="1" applyBorder="1" applyAlignment="1">
      <alignment horizontal="left" vertical="top"/>
    </xf>
    <xf numFmtId="0" fontId="11" fillId="2" borderId="7" xfId="23" applyFont="1" applyFill="1" applyBorder="1" applyAlignment="1">
      <alignment horizontal="left" vertical="top"/>
    </xf>
    <xf numFmtId="0" fontId="11" fillId="2" borderId="0" xfId="23" applyFont="1" applyFill="1" applyAlignment="1">
      <alignment horizontal="left" vertical="top"/>
    </xf>
    <xf numFmtId="0" fontId="11" fillId="2" borderId="8" xfId="23" applyFont="1" applyFill="1" applyBorder="1" applyAlignment="1">
      <alignment horizontal="left" vertical="top"/>
    </xf>
    <xf numFmtId="0" fontId="11" fillId="2" borderId="9" xfId="23" applyFont="1" applyFill="1" applyBorder="1" applyAlignment="1">
      <alignment horizontal="left" vertical="top"/>
    </xf>
    <xf numFmtId="0" fontId="11" fillId="2" borderId="2" xfId="23" applyFont="1" applyFill="1" applyBorder="1" applyAlignment="1">
      <alignment horizontal="left" vertical="top"/>
    </xf>
    <xf numFmtId="0" fontId="11" fillId="2" borderId="10" xfId="23" applyFont="1" applyFill="1" applyBorder="1" applyAlignment="1">
      <alignment horizontal="left" vertical="top"/>
    </xf>
    <xf numFmtId="0" fontId="4" fillId="0" borderId="0" xfId="23" applyFont="1" applyAlignment="1">
      <alignment horizontal="center"/>
    </xf>
    <xf numFmtId="0" fontId="4" fillId="0" borderId="3" xfId="23" applyFont="1" applyBorder="1" applyAlignment="1">
      <alignment horizontal="center"/>
    </xf>
  </cellXfs>
  <cellStyles count="27">
    <cellStyle name="Comma 2" xfId="2" xr:uid="{00000000-0005-0000-0000-000031000000}"/>
    <cellStyle name="Comma 2 2" xfId="16" xr:uid="{6417667D-44B0-475B-BF10-BB6E014B67D3}"/>
    <cellStyle name="Comma 2 2 2" xfId="25" xr:uid="{D265A969-B668-47BE-B2C6-5DDEBBDCF3A6}"/>
    <cellStyle name="Comma 2 3" xfId="13" xr:uid="{20F608E5-449E-43F8-9198-F3DE853E64E4}"/>
    <cellStyle name="Comma 3" xfId="20" xr:uid="{2E465ABD-3960-4F2D-85A5-1EA98D24C734}"/>
    <cellStyle name="Comma 4" xfId="8" xr:uid="{B5BF705C-BCFC-464A-AFB5-BE478C4B6FF4}"/>
    <cellStyle name="Currency" xfId="1" builtinId="4"/>
    <cellStyle name="Currency 2" xfId="3" xr:uid="{00000000-0005-0000-0000-000032000000}"/>
    <cellStyle name="Currency 2 2" xfId="17" xr:uid="{8A8E7620-5635-42DC-B575-47C70E2EE05D}"/>
    <cellStyle name="Currency 2 2 2" xfId="24" xr:uid="{88105D1A-91EE-4683-AF64-B13EDF1E0209}"/>
    <cellStyle name="Currency 2 3" xfId="12" xr:uid="{037F9BFA-C366-4D77-A92A-FC13E2C04958}"/>
    <cellStyle name="Normal" xfId="0" builtinId="0"/>
    <cellStyle name="Normal 2" xfId="4" xr:uid="{00000000-0005-0000-0000-000033000000}"/>
    <cellStyle name="Normal 2 2" xfId="5" xr:uid="{00000000-0005-0000-0000-000034000000}"/>
    <cellStyle name="Normal 2 2 2" xfId="15" xr:uid="{A0A20404-22AA-43BD-8F9F-DC633775ADFF}"/>
    <cellStyle name="Normal 2 3" xfId="11" xr:uid="{99A3BB4B-4871-4E9C-B711-561739376CF8}"/>
    <cellStyle name="Normal 2 4" xfId="10" xr:uid="{3860BCE1-966D-4C6D-8373-617E605E0860}"/>
    <cellStyle name="Normal 2 5" xfId="23" xr:uid="{62EDE993-9D19-495A-B6EA-B4F2922D9178}"/>
    <cellStyle name="Normal 3" xfId="19" xr:uid="{E702403F-C609-4D5E-8549-E6680C27E84F}"/>
    <cellStyle name="Normal 4" xfId="21" xr:uid="{C149E0B1-9A40-49F7-8324-0D750A0F7975}"/>
    <cellStyle name="Normal 5" xfId="7" xr:uid="{2C5083FE-E518-431A-965D-8C8857F3AE7A}"/>
    <cellStyle name="Normal 5 2" xfId="22" xr:uid="{2CBBE8D2-720C-4C1E-B866-5401853ED712}"/>
    <cellStyle name="Percent 2" xfId="6" xr:uid="{00000000-0005-0000-0000-000035000000}"/>
    <cellStyle name="Percent 2 2" xfId="14" xr:uid="{04054AFF-1CA5-4C88-8579-7839B45318F3}"/>
    <cellStyle name="Percent 2 3" xfId="26" xr:uid="{93465E55-23BA-4E6D-B7A3-DFCAD82E4360}"/>
    <cellStyle name="Percent 3" xfId="18" xr:uid="{0FB7AFB8-4C11-4C33-9446-ECEF0FDB575C}"/>
    <cellStyle name="Percent 4" xfId="9" xr:uid="{1EE96A51-B6BE-4B95-B34E-A4A422957EF0}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57386-853E-4BDA-A5F5-BF7D9A8EADF7}">
  <dimension ref="A1:I43"/>
  <sheetViews>
    <sheetView showGridLines="0" tabSelected="1" topLeftCell="A19" zoomScaleNormal="100" workbookViewId="0">
      <selection activeCell="C37" sqref="C37:F43"/>
    </sheetView>
  </sheetViews>
  <sheetFormatPr defaultColWidth="9" defaultRowHeight="14.4"/>
  <cols>
    <col min="1" max="2" width="9" style="6"/>
    <col min="3" max="3" width="19.5546875" style="6" customWidth="1"/>
    <col min="4" max="5" width="24.6640625" style="7" customWidth="1"/>
    <col min="6" max="6" width="9" style="6"/>
    <col min="7" max="7" width="10.109375" style="6" customWidth="1"/>
    <col min="8" max="8" width="16.109375" style="6" customWidth="1"/>
    <col min="9" max="16384" width="9" style="6"/>
  </cols>
  <sheetData>
    <row r="1" spans="1:9">
      <c r="A1" s="5" t="s">
        <v>18</v>
      </c>
    </row>
    <row r="2" spans="1:9">
      <c r="A2" s="5" t="s">
        <v>19</v>
      </c>
    </row>
    <row r="3" spans="1:9">
      <c r="A3" s="5" t="s">
        <v>20</v>
      </c>
    </row>
    <row r="4" spans="1:9">
      <c r="A4" s="5" t="s">
        <v>21</v>
      </c>
    </row>
    <row r="5" spans="1:9">
      <c r="A5" s="5" t="s">
        <v>22</v>
      </c>
    </row>
    <row r="6" spans="1:9">
      <c r="A6" s="5" t="s">
        <v>23</v>
      </c>
    </row>
    <row r="9" spans="1:9">
      <c r="A9" s="8"/>
      <c r="B9" s="9" t="s">
        <v>29</v>
      </c>
      <c r="C9" s="8"/>
      <c r="D9" s="10"/>
      <c r="E9" s="10"/>
      <c r="F9" s="8"/>
      <c r="G9" s="8"/>
      <c r="H9" s="8"/>
      <c r="I9" s="8"/>
    </row>
    <row r="10" spans="1:9">
      <c r="A10" s="8"/>
      <c r="B10" s="8"/>
      <c r="C10" s="8"/>
      <c r="D10" s="10"/>
      <c r="E10" s="10"/>
      <c r="F10" s="8"/>
      <c r="G10" s="8"/>
      <c r="H10" s="8"/>
      <c r="I10" s="8"/>
    </row>
    <row r="11" spans="1:9">
      <c r="A11" s="8"/>
      <c r="B11" s="8"/>
      <c r="C11" s="8"/>
      <c r="D11" s="11" t="s">
        <v>30</v>
      </c>
      <c r="E11" s="12">
        <v>350</v>
      </c>
      <c r="F11" s="8"/>
      <c r="G11" s="8"/>
      <c r="H11" s="8"/>
      <c r="I11" s="8"/>
    </row>
    <row r="12" spans="1:9">
      <c r="A12" s="8"/>
      <c r="B12" s="8"/>
      <c r="C12" s="8"/>
      <c r="D12" s="10"/>
      <c r="E12" s="10"/>
      <c r="F12" s="8"/>
      <c r="G12" s="8"/>
      <c r="H12" s="8"/>
      <c r="I12" s="8"/>
    </row>
    <row r="13" spans="1:9" ht="28.8">
      <c r="A13" s="8"/>
      <c r="B13" s="8"/>
      <c r="C13" s="13" t="s">
        <v>0</v>
      </c>
      <c r="D13" s="14" t="s">
        <v>31</v>
      </c>
      <c r="E13" s="15" t="s">
        <v>32</v>
      </c>
      <c r="F13" s="8"/>
      <c r="G13" s="8"/>
      <c r="H13" s="8"/>
      <c r="I13" s="8"/>
    </row>
    <row r="14" spans="1:9">
      <c r="A14" s="8"/>
      <c r="B14" s="8"/>
      <c r="C14" s="10" t="s">
        <v>1</v>
      </c>
      <c r="D14" s="16"/>
      <c r="E14" s="16"/>
      <c r="F14" s="8"/>
      <c r="G14" s="8"/>
      <c r="H14" s="8"/>
      <c r="I14" s="8"/>
    </row>
    <row r="15" spans="1:9">
      <c r="A15" s="8"/>
      <c r="B15" s="8"/>
      <c r="C15" s="10" t="s">
        <v>2</v>
      </c>
      <c r="D15" s="17">
        <v>50</v>
      </c>
      <c r="E15" s="17">
        <v>75</v>
      </c>
      <c r="F15" s="8"/>
      <c r="G15" s="8"/>
      <c r="H15" s="8"/>
      <c r="I15" s="8"/>
    </row>
    <row r="16" spans="1:9">
      <c r="A16" s="8"/>
      <c r="B16" s="8"/>
      <c r="C16" s="10" t="s">
        <v>3</v>
      </c>
      <c r="D16" s="17">
        <v>100</v>
      </c>
      <c r="E16" s="17">
        <v>120</v>
      </c>
      <c r="F16" s="8"/>
      <c r="G16" s="8"/>
      <c r="H16" s="8"/>
      <c r="I16" s="8"/>
    </row>
    <row r="17" spans="1:9">
      <c r="A17" s="8"/>
      <c r="B17" s="8"/>
      <c r="C17" s="10" t="s">
        <v>4</v>
      </c>
      <c r="D17" s="17">
        <v>1500</v>
      </c>
      <c r="E17" s="18">
        <f>SQRT(D17^2+E11^2+2*D17*E11*-0.25)</f>
        <v>1452.5839046333949</v>
      </c>
      <c r="F17" s="8"/>
      <c r="G17" s="8"/>
      <c r="H17" s="8"/>
      <c r="I17" s="8"/>
    </row>
    <row r="18" spans="1:9">
      <c r="A18" s="8"/>
      <c r="B18" s="8"/>
      <c r="C18" s="10" t="s">
        <v>5</v>
      </c>
      <c r="D18" s="17">
        <v>400</v>
      </c>
      <c r="E18" s="17">
        <v>500</v>
      </c>
      <c r="F18" s="8"/>
      <c r="G18" s="8"/>
      <c r="H18" s="8"/>
      <c r="I18" s="8"/>
    </row>
    <row r="19" spans="1:9">
      <c r="A19" s="8"/>
      <c r="B19" s="8"/>
      <c r="C19" s="10" t="s">
        <v>6</v>
      </c>
      <c r="D19" s="19"/>
      <c r="E19" s="20"/>
      <c r="F19" s="8"/>
      <c r="G19" s="8"/>
      <c r="H19" s="8"/>
      <c r="I19" s="8"/>
    </row>
    <row r="20" spans="1:9">
      <c r="A20" s="8"/>
      <c r="B20" s="8"/>
      <c r="C20" s="10" t="s">
        <v>7</v>
      </c>
      <c r="D20" s="17">
        <v>0</v>
      </c>
      <c r="E20" s="17">
        <v>0</v>
      </c>
      <c r="F20" s="8"/>
      <c r="G20" s="8"/>
      <c r="H20" s="8"/>
      <c r="I20" s="8"/>
    </row>
    <row r="21" spans="1:9">
      <c r="A21" s="8"/>
      <c r="B21" s="8"/>
      <c r="C21" s="10" t="s">
        <v>8</v>
      </c>
      <c r="D21" s="17">
        <v>500</v>
      </c>
      <c r="E21" s="17">
        <v>900</v>
      </c>
      <c r="F21" s="8"/>
      <c r="G21" s="8"/>
      <c r="H21" s="8"/>
      <c r="I21" s="8"/>
    </row>
    <row r="22" spans="1:9">
      <c r="A22" s="8"/>
      <c r="B22" s="8"/>
      <c r="C22" s="10" t="s">
        <v>9</v>
      </c>
      <c r="D22" s="19"/>
      <c r="E22" s="20"/>
      <c r="F22" s="8"/>
      <c r="G22" s="8"/>
      <c r="H22" s="8"/>
      <c r="I22" s="8"/>
    </row>
    <row r="23" spans="1:9">
      <c r="A23" s="8"/>
      <c r="B23" s="8"/>
      <c r="C23" s="10"/>
      <c r="D23" s="21"/>
      <c r="E23" s="22"/>
      <c r="F23" s="8"/>
      <c r="G23" s="8"/>
      <c r="H23" s="8"/>
      <c r="I23" s="8"/>
    </row>
    <row r="24" spans="1:9">
      <c r="A24" s="8"/>
      <c r="B24" s="8"/>
      <c r="C24" s="10" t="s">
        <v>10</v>
      </c>
      <c r="D24" s="17">
        <v>5000</v>
      </c>
      <c r="E24" s="17">
        <f>D24</f>
        <v>5000</v>
      </c>
      <c r="F24" s="8"/>
      <c r="G24" s="8"/>
      <c r="H24" s="8"/>
      <c r="I24" s="8"/>
    </row>
    <row r="25" spans="1:9">
      <c r="A25" s="8"/>
      <c r="B25" s="8"/>
      <c r="C25" s="8"/>
      <c r="D25" s="23"/>
      <c r="E25" s="10"/>
      <c r="F25" s="8"/>
      <c r="G25" s="8"/>
      <c r="H25" s="8"/>
      <c r="I25" s="8"/>
    </row>
    <row r="26" spans="1:9">
      <c r="A26" s="8"/>
      <c r="B26" s="9" t="s">
        <v>33</v>
      </c>
      <c r="C26" s="8"/>
      <c r="D26" s="23"/>
      <c r="E26" s="10"/>
      <c r="F26" s="8"/>
      <c r="G26" s="8"/>
      <c r="H26" s="8"/>
      <c r="I26" s="8"/>
    </row>
    <row r="27" spans="1:9">
      <c r="A27" s="8"/>
      <c r="B27" s="8"/>
      <c r="C27" s="8"/>
      <c r="D27" s="23"/>
      <c r="E27" s="10"/>
      <c r="F27" s="8"/>
      <c r="G27" s="8"/>
      <c r="H27" s="8"/>
      <c r="I27" s="8"/>
    </row>
    <row r="28" spans="1:9">
      <c r="A28" s="8"/>
      <c r="B28" s="8"/>
      <c r="C28" s="8"/>
      <c r="D28" s="24" t="s">
        <v>34</v>
      </c>
      <c r="E28" s="13" t="s">
        <v>35</v>
      </c>
      <c r="F28" s="8"/>
      <c r="G28" s="8"/>
      <c r="H28" s="8"/>
      <c r="I28" s="8"/>
    </row>
    <row r="29" spans="1:9">
      <c r="A29" s="8"/>
      <c r="B29" s="8"/>
      <c r="C29" s="8" t="s">
        <v>36</v>
      </c>
      <c r="D29" s="1">
        <f>D14+D21+SQRT((D16+D18)^2+(D15+D20)^2+D17^2+D19^2+D22^2)</f>
        <v>2081.9292019556374</v>
      </c>
      <c r="E29" s="1">
        <f>E14+E21+SQRT((E16+E18)^2+(E15+E20)^2+E17^2+E19^2+E22^2)</f>
        <v>2481.1467357585761</v>
      </c>
      <c r="F29" s="25"/>
      <c r="G29" s="8"/>
      <c r="H29" s="8"/>
      <c r="I29" s="8"/>
    </row>
    <row r="30" spans="1:9">
      <c r="A30" s="8"/>
      <c r="B30" s="8"/>
      <c r="C30" s="8"/>
      <c r="D30" s="26"/>
      <c r="E30" s="10"/>
      <c r="F30" s="8"/>
      <c r="G30" s="8"/>
      <c r="H30" s="8"/>
      <c r="I30" s="8"/>
    </row>
    <row r="31" spans="1:9">
      <c r="A31" s="8"/>
      <c r="B31" s="8"/>
      <c r="C31" s="8" t="s">
        <v>24</v>
      </c>
      <c r="D31" s="2">
        <f>D24/D29</f>
        <v>2.4016186502899832</v>
      </c>
      <c r="E31" s="2">
        <f>E24/E29</f>
        <v>2.0151972182617888</v>
      </c>
      <c r="F31" s="8"/>
      <c r="G31" s="8"/>
      <c r="H31" s="8"/>
      <c r="I31" s="8"/>
    </row>
    <row r="32" spans="1:9">
      <c r="A32" s="8"/>
      <c r="B32" s="8"/>
      <c r="C32" s="8"/>
      <c r="D32" s="26"/>
      <c r="E32" s="10"/>
      <c r="F32" s="8"/>
      <c r="G32" s="8"/>
      <c r="H32" s="8"/>
      <c r="I32" s="8"/>
    </row>
    <row r="33" spans="1:9">
      <c r="A33" s="8"/>
      <c r="B33" s="8"/>
      <c r="C33" s="8"/>
      <c r="D33" s="10"/>
      <c r="E33" s="10"/>
      <c r="F33" s="8"/>
      <c r="G33" s="8"/>
      <c r="H33" s="8"/>
      <c r="I33" s="8"/>
    </row>
    <row r="34" spans="1:9">
      <c r="A34" s="8"/>
      <c r="B34" s="8"/>
      <c r="C34" s="8"/>
      <c r="D34" s="10"/>
      <c r="E34" s="10"/>
      <c r="F34" s="8"/>
      <c r="G34" s="8"/>
      <c r="H34" s="8"/>
      <c r="I34" s="8"/>
    </row>
    <row r="35" spans="1:9">
      <c r="A35" s="8"/>
      <c r="B35" s="9" t="s">
        <v>37</v>
      </c>
      <c r="C35" s="8"/>
      <c r="D35" s="10"/>
      <c r="E35" s="10"/>
      <c r="F35" s="8"/>
      <c r="G35" s="8"/>
      <c r="H35" s="8"/>
      <c r="I35" s="8"/>
    </row>
    <row r="36" spans="1:9">
      <c r="A36" s="8"/>
      <c r="B36" s="8"/>
      <c r="C36" s="8"/>
      <c r="D36" s="10"/>
      <c r="E36" s="10"/>
      <c r="F36" s="8"/>
      <c r="G36" s="8"/>
      <c r="H36" s="8"/>
      <c r="I36" s="8"/>
    </row>
    <row r="37" spans="1:9" ht="26.1" customHeight="1">
      <c r="A37" s="8"/>
      <c r="B37" s="8"/>
      <c r="C37" s="40" t="s">
        <v>54</v>
      </c>
      <c r="D37" s="41"/>
      <c r="E37" s="41"/>
      <c r="F37" s="42"/>
      <c r="G37" s="8"/>
      <c r="H37" s="8"/>
      <c r="I37" s="8"/>
    </row>
    <row r="38" spans="1:9" ht="26.1" customHeight="1">
      <c r="A38" s="8"/>
      <c r="B38" s="8"/>
      <c r="C38" s="43"/>
      <c r="D38" s="44"/>
      <c r="E38" s="44"/>
      <c r="F38" s="45"/>
      <c r="G38" s="8"/>
      <c r="H38" s="8"/>
      <c r="I38" s="8"/>
    </row>
    <row r="39" spans="1:9" ht="26.1" customHeight="1">
      <c r="A39" s="8"/>
      <c r="B39" s="8"/>
      <c r="C39" s="43"/>
      <c r="D39" s="44"/>
      <c r="E39" s="44"/>
      <c r="F39" s="45"/>
      <c r="G39" s="8"/>
      <c r="H39" s="8"/>
      <c r="I39" s="8"/>
    </row>
    <row r="40" spans="1:9" ht="26.1" customHeight="1">
      <c r="A40" s="8"/>
      <c r="B40" s="8"/>
      <c r="C40" s="43"/>
      <c r="D40" s="44"/>
      <c r="E40" s="44"/>
      <c r="F40" s="45"/>
      <c r="G40" s="8"/>
      <c r="H40" s="8"/>
      <c r="I40" s="8"/>
    </row>
    <row r="41" spans="1:9" ht="26.1" customHeight="1">
      <c r="A41" s="8"/>
      <c r="B41" s="8"/>
      <c r="C41" s="43"/>
      <c r="D41" s="44"/>
      <c r="E41" s="44"/>
      <c r="F41" s="45"/>
      <c r="G41" s="8"/>
      <c r="H41" s="8"/>
      <c r="I41" s="8"/>
    </row>
    <row r="42" spans="1:9" ht="26.1" customHeight="1">
      <c r="A42" s="8"/>
      <c r="B42" s="8"/>
      <c r="C42" s="43"/>
      <c r="D42" s="44"/>
      <c r="E42" s="44"/>
      <c r="F42" s="45"/>
      <c r="G42" s="8"/>
      <c r="H42" s="8"/>
      <c r="I42" s="8"/>
    </row>
    <row r="43" spans="1:9" ht="26.1" customHeight="1">
      <c r="A43" s="8"/>
      <c r="B43" s="8"/>
      <c r="C43" s="46"/>
      <c r="D43" s="47"/>
      <c r="E43" s="47"/>
      <c r="F43" s="48"/>
      <c r="G43" s="8"/>
      <c r="H43" s="8"/>
      <c r="I43" s="8"/>
    </row>
  </sheetData>
  <mergeCells count="1">
    <mergeCell ref="C37:F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044-6B30-4739-8D01-BB5E6A1F0DB4}">
  <dimension ref="A1:J37"/>
  <sheetViews>
    <sheetView showGridLines="0" topLeftCell="A10" zoomScaleNormal="100" workbookViewId="0">
      <selection activeCell="D27" sqref="D27"/>
    </sheetView>
  </sheetViews>
  <sheetFormatPr defaultColWidth="9" defaultRowHeight="14.4"/>
  <cols>
    <col min="1" max="2" width="9" style="8"/>
    <col min="3" max="3" width="23.109375" style="8" customWidth="1"/>
    <col min="4" max="6" width="21.109375" style="8" customWidth="1"/>
    <col min="7" max="7" width="21.109375" style="10" customWidth="1"/>
    <col min="8" max="8" width="11.21875" style="10" customWidth="1"/>
    <col min="9" max="10" width="16" style="10" customWidth="1"/>
    <col min="11" max="16384" width="9" style="8"/>
  </cols>
  <sheetData>
    <row r="1" spans="1:10">
      <c r="A1" s="5" t="s">
        <v>18</v>
      </c>
      <c r="B1" s="6"/>
      <c r="C1" s="6"/>
    </row>
    <row r="2" spans="1:10">
      <c r="A2" s="5" t="s">
        <v>19</v>
      </c>
      <c r="B2" s="6"/>
      <c r="C2" s="6"/>
    </row>
    <row r="3" spans="1:10">
      <c r="A3" s="5" t="s">
        <v>20</v>
      </c>
      <c r="B3" s="6"/>
      <c r="C3" s="6"/>
    </row>
    <row r="4" spans="1:10">
      <c r="A4" s="5" t="s">
        <v>21</v>
      </c>
      <c r="B4" s="6"/>
      <c r="C4" s="6"/>
    </row>
    <row r="5" spans="1:10">
      <c r="A5" s="5" t="s">
        <v>22</v>
      </c>
      <c r="B5" s="6"/>
      <c r="C5" s="6"/>
    </row>
    <row r="6" spans="1:10">
      <c r="A6" s="5" t="s">
        <v>23</v>
      </c>
      <c r="B6" s="6"/>
      <c r="C6" s="6"/>
    </row>
    <row r="7" spans="1:10">
      <c r="A7" s="5"/>
      <c r="B7" s="6"/>
      <c r="C7" s="6"/>
    </row>
    <row r="8" spans="1:10">
      <c r="B8" s="6"/>
      <c r="C8" s="6"/>
      <c r="D8" s="6"/>
      <c r="E8" s="6"/>
      <c r="F8" s="6"/>
      <c r="G8" s="7"/>
    </row>
    <row r="9" spans="1:10">
      <c r="B9" s="9" t="s">
        <v>38</v>
      </c>
    </row>
    <row r="10" spans="1:10">
      <c r="B10" s="9"/>
    </row>
    <row r="11" spans="1:10">
      <c r="B11" s="27"/>
      <c r="D11" s="28" t="s">
        <v>11</v>
      </c>
      <c r="E11" s="28" t="s">
        <v>11</v>
      </c>
    </row>
    <row r="12" spans="1:10">
      <c r="D12" s="13" t="s">
        <v>39</v>
      </c>
      <c r="E12" s="13" t="s">
        <v>39</v>
      </c>
      <c r="G12" s="49" t="s">
        <v>12</v>
      </c>
      <c r="H12" s="49"/>
      <c r="I12" s="49"/>
      <c r="J12" s="49"/>
    </row>
    <row r="13" spans="1:10">
      <c r="C13" s="29" t="s">
        <v>13</v>
      </c>
      <c r="D13" s="30">
        <v>600</v>
      </c>
      <c r="E13" s="30">
        <v>600</v>
      </c>
      <c r="G13" s="31"/>
      <c r="H13" s="31" t="s">
        <v>13</v>
      </c>
      <c r="I13" s="31" t="s">
        <v>14</v>
      </c>
      <c r="J13" s="31" t="s">
        <v>15</v>
      </c>
    </row>
    <row r="14" spans="1:10">
      <c r="C14" s="29" t="s">
        <v>14</v>
      </c>
      <c r="D14" s="30">
        <v>400</v>
      </c>
      <c r="E14" s="30">
        <v>400</v>
      </c>
      <c r="G14" s="31" t="s">
        <v>13</v>
      </c>
      <c r="H14" s="32">
        <v>1</v>
      </c>
      <c r="I14" s="32">
        <v>0.5</v>
      </c>
      <c r="J14" s="32">
        <v>-0.25</v>
      </c>
    </row>
    <row r="15" spans="1:10">
      <c r="C15" s="29" t="s">
        <v>15</v>
      </c>
      <c r="E15" s="21">
        <v>350</v>
      </c>
      <c r="G15" s="31" t="s">
        <v>14</v>
      </c>
      <c r="H15" s="32">
        <v>0.5</v>
      </c>
      <c r="I15" s="32">
        <v>1</v>
      </c>
      <c r="J15" s="32">
        <v>-0.25</v>
      </c>
    </row>
    <row r="16" spans="1:10">
      <c r="C16" s="29"/>
      <c r="E16" s="30"/>
      <c r="G16" s="31" t="s">
        <v>15</v>
      </c>
      <c r="H16" s="32">
        <v>-0.25</v>
      </c>
      <c r="I16" s="32">
        <v>-0.25</v>
      </c>
      <c r="J16" s="32">
        <v>1</v>
      </c>
    </row>
    <row r="17" spans="2:7">
      <c r="C17" s="29" t="s">
        <v>28</v>
      </c>
      <c r="D17" s="3">
        <f>SQRT(D13^2+D14^2+2*D13*D14*I14)</f>
        <v>871.77978870813467</v>
      </c>
      <c r="E17" s="3">
        <f>SQRT(E13^2+E14^2+E15^2+2*E13*E14*I14+2*E13*E15*J14+2*E14*E15*J15)</f>
        <v>841.13019206303613</v>
      </c>
    </row>
    <row r="20" spans="2:7">
      <c r="B20" s="33" t="s">
        <v>40</v>
      </c>
      <c r="C20" s="34"/>
      <c r="D20" s="34"/>
      <c r="E20" s="34"/>
      <c r="F20" s="34"/>
    </row>
    <row r="22" spans="2:7">
      <c r="B22" s="9" t="s">
        <v>41</v>
      </c>
    </row>
    <row r="23" spans="2:7">
      <c r="B23" s="9" t="s">
        <v>42</v>
      </c>
    </row>
    <row r="24" spans="2:7">
      <c r="B24" s="9"/>
      <c r="C24" s="9" t="s">
        <v>43</v>
      </c>
    </row>
    <row r="25" spans="2:7">
      <c r="B25" s="9"/>
      <c r="C25" s="9" t="s">
        <v>44</v>
      </c>
    </row>
    <row r="26" spans="2:7">
      <c r="B26" s="9"/>
      <c r="C26" s="9" t="s">
        <v>45</v>
      </c>
    </row>
    <row r="27" spans="2:7">
      <c r="B27" s="35" t="s">
        <v>46</v>
      </c>
      <c r="C27" s="9"/>
    </row>
    <row r="28" spans="2:7" ht="15" thickBot="1">
      <c r="E28" s="50" t="s">
        <v>47</v>
      </c>
      <c r="F28" s="50"/>
      <c r="G28" s="50"/>
    </row>
    <row r="29" spans="2:7">
      <c r="D29" s="13" t="s">
        <v>17</v>
      </c>
      <c r="E29" s="36" t="s">
        <v>25</v>
      </c>
      <c r="F29" s="36" t="s">
        <v>26</v>
      </c>
      <c r="G29" s="13" t="s">
        <v>27</v>
      </c>
    </row>
    <row r="30" spans="2:7">
      <c r="C30" s="8" t="s">
        <v>13</v>
      </c>
      <c r="D30" s="3">
        <f>D13</f>
        <v>600</v>
      </c>
      <c r="E30" s="4">
        <f>E13</f>
        <v>600</v>
      </c>
      <c r="F30" s="4">
        <f>E17-F31-F32</f>
        <v>380.15296919839176</v>
      </c>
      <c r="G30" s="4">
        <f>G37-G32</f>
        <v>264.41028637222541</v>
      </c>
    </row>
    <row r="31" spans="2:7">
      <c r="C31" s="8" t="s">
        <v>14</v>
      </c>
      <c r="D31" s="3">
        <f>D17-D30</f>
        <v>271.77978870813467</v>
      </c>
      <c r="E31" s="4">
        <f>E37-E30</f>
        <v>271.77978870813467</v>
      </c>
      <c r="F31" s="4">
        <f>E14</f>
        <v>400</v>
      </c>
      <c r="G31" s="4">
        <f>E17-G30-G32</f>
        <v>226.71990569081072</v>
      </c>
    </row>
    <row r="32" spans="2:7">
      <c r="C32" s="8" t="s">
        <v>15</v>
      </c>
      <c r="D32" s="37" t="s">
        <v>48</v>
      </c>
      <c r="E32" s="4">
        <f>E17-E30-E31</f>
        <v>-30.649596645098541</v>
      </c>
      <c r="F32" s="4">
        <f>F37-F31</f>
        <v>60.977222864644375</v>
      </c>
      <c r="G32" s="4">
        <f>E15</f>
        <v>350</v>
      </c>
    </row>
    <row r="33" spans="3:7">
      <c r="C33" s="8" t="s">
        <v>16</v>
      </c>
      <c r="D33" s="3">
        <f>SUM(D30:D32)</f>
        <v>871.77978870813467</v>
      </c>
      <c r="E33" s="3">
        <f t="shared" ref="E33:G33" si="0">SUM(E30:E32)</f>
        <v>841.13019206303613</v>
      </c>
      <c r="F33" s="3">
        <f t="shared" si="0"/>
        <v>841.13019206303602</v>
      </c>
      <c r="G33" s="3">
        <f t="shared" si="0"/>
        <v>841.13019206303613</v>
      </c>
    </row>
    <row r="35" spans="3:7">
      <c r="D35" s="27" t="s">
        <v>49</v>
      </c>
      <c r="E35" s="49" t="s">
        <v>53</v>
      </c>
      <c r="F35" s="49"/>
      <c r="G35" s="49"/>
    </row>
    <row r="36" spans="3:7">
      <c r="E36" s="39" t="s">
        <v>50</v>
      </c>
      <c r="F36" s="39" t="s">
        <v>51</v>
      </c>
      <c r="G36" s="39" t="s">
        <v>52</v>
      </c>
    </row>
    <row r="37" spans="3:7">
      <c r="E37" s="38">
        <f>SQRT(E13^2+E14^2+2*E13*E14*I14)</f>
        <v>871.77978870813467</v>
      </c>
      <c r="F37" s="38">
        <f>SQRT(E14^2+E15^2+2*E14*E15*J15)</f>
        <v>460.97722286464438</v>
      </c>
      <c r="G37" s="38">
        <f>SQRT(E13^2+E15^2+2*E13*E15*J14)</f>
        <v>614.41028637222541</v>
      </c>
    </row>
  </sheetData>
  <mergeCells count="3">
    <mergeCell ref="G12:J12"/>
    <mergeCell ref="E28:G28"/>
    <mergeCell ref="E35:G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482B05-E919-43AB-A102-D12FB79F10A9}"/>
</file>

<file path=customXml/itemProps2.xml><?xml version="1.0" encoding="utf-8"?>
<ds:datastoreItem xmlns:ds="http://schemas.openxmlformats.org/officeDocument/2006/customXml" ds:itemID="{7AB09414-25AD-4648-8966-D6BA1ADD7545}"/>
</file>

<file path=customXml/itemProps3.xml><?xml version="1.0" encoding="utf-8"?>
<ds:datastoreItem xmlns:ds="http://schemas.openxmlformats.org/officeDocument/2006/customXml" ds:itemID="{DE17BB14-0451-4145-A2C9-406E9BD2AEAE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Q2.b Model Solution</vt:lpstr>
      <vt:lpstr>Q2.c Model Solution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Meow</dc:creator>
  <cp:lastModifiedBy>Mark Dulceak</cp:lastModifiedBy>
  <dcterms:created xsi:type="dcterms:W3CDTF">2023-03-02T00:24:00Z</dcterms:created>
  <dcterms:modified xsi:type="dcterms:W3CDTF">2025-06-16T17:06:08Z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2023-05-09T16:51:59Z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5242e7ef-c39e-4c6c-b73a-ea2f6f8ea606</vt:lpwstr>
  </property>
  <property fmtid="{D5CDD505-2E9C-101B-9397-08002B2CF9AE}" pid="8" name="MSIP_Label_d347b247-e90e-43a3-9d7b-004f14ae6873_ContentBits">
    <vt:lpwstr>0</vt:lpwstr>
  </property>
  <property fmtid="{D5CDD505-2E9C-101B-9397-08002B2CF9AE}" pid="9" name="ICV">
    <vt:lpwstr>1B9792EE193E4DD584B64477313D5793_13</vt:lpwstr>
  </property>
  <property fmtid="{D5CDD505-2E9C-101B-9397-08002B2CF9AE}" pid="10" name="KSOProductBuildVer">
    <vt:lpwstr>1033-12.2.0.17119</vt:lpwstr>
  </property>
  <property fmtid="{D5CDD505-2E9C-101B-9397-08002B2CF9AE}" pid="11" name="MSIP_Label_1f1df539-6093-4ec5-baaa-eb0dcc11254e_Enabled">
    <vt:lpwstr>true</vt:lpwstr>
  </property>
  <property fmtid="{D5CDD505-2E9C-101B-9397-08002B2CF9AE}" pid="12" name="MSIP_Label_1f1df539-6093-4ec5-baaa-eb0dcc11254e_SetDate">
    <vt:lpwstr>2025-05-13T23:36:59Z</vt:lpwstr>
  </property>
  <property fmtid="{D5CDD505-2E9C-101B-9397-08002B2CF9AE}" pid="13" name="MSIP_Label_1f1df539-6093-4ec5-baaa-eb0dcc11254e_Method">
    <vt:lpwstr>Standard</vt:lpwstr>
  </property>
  <property fmtid="{D5CDD505-2E9C-101B-9397-08002B2CF9AE}" pid="14" name="MSIP_Label_1f1df539-6093-4ec5-baaa-eb0dcc11254e_Name">
    <vt:lpwstr>General</vt:lpwstr>
  </property>
  <property fmtid="{D5CDD505-2E9C-101B-9397-08002B2CF9AE}" pid="15" name="MSIP_Label_1f1df539-6093-4ec5-baaa-eb0dcc11254e_SiteId">
    <vt:lpwstr>649fc29a-ece3-4a3b-a3c1-680a2f035a6e</vt:lpwstr>
  </property>
  <property fmtid="{D5CDD505-2E9C-101B-9397-08002B2CF9AE}" pid="16" name="MSIP_Label_1f1df539-6093-4ec5-baaa-eb0dcc11254e_ActionId">
    <vt:lpwstr>577c275b-aecd-420d-a3f0-5ede21b90b86</vt:lpwstr>
  </property>
  <property fmtid="{D5CDD505-2E9C-101B-9397-08002B2CF9AE}" pid="17" name="MSIP_Label_1f1df539-6093-4ec5-baaa-eb0dcc11254e_ContentBits">
    <vt:lpwstr>0</vt:lpwstr>
  </property>
  <property fmtid="{D5CDD505-2E9C-101B-9397-08002B2CF9AE}" pid="18" name="MSIP_Label_1f1df539-6093-4ec5-baaa-eb0dcc11254e_Tag">
    <vt:lpwstr>10, 3, 0, 1</vt:lpwstr>
  </property>
  <property fmtid="{D5CDD505-2E9C-101B-9397-08002B2CF9AE}" pid="19" name="ContentTypeId">
    <vt:lpwstr>0x010100A13D16CE4023BB4BB4110DFC2802C897</vt:lpwstr>
  </property>
</Properties>
</file>