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"/>
    </mc:Choice>
  </mc:AlternateContent>
  <xr:revisionPtr revIDLastSave="0" documentId="13_ncr:1_{036C41CF-3480-4D3A-96F4-04D88F8FB44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Question 2" sheetId="15" r:id="rId1"/>
    <sheet name="Question 4" sheetId="12" r:id="rId2"/>
    <sheet name="Question 6" sheetId="13" r:id="rId3"/>
  </sheets>
  <definedNames>
    <definedName name="_Hlk6488088" localSheetId="1">'Question 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1" i="15" l="1"/>
  <c r="F183" i="15"/>
  <c r="E183" i="15"/>
  <c r="F182" i="15"/>
  <c r="E182" i="15"/>
  <c r="F181" i="15"/>
  <c r="E181" i="15"/>
  <c r="E180" i="15"/>
  <c r="E179" i="15"/>
  <c r="E178" i="15"/>
  <c r="E141" i="15"/>
  <c r="E143" i="15" s="1"/>
  <c r="E126" i="15"/>
  <c r="G208" i="15" s="1"/>
  <c r="G221" i="15" s="1"/>
  <c r="E119" i="15"/>
  <c r="N2" i="15"/>
  <c r="N1" i="15"/>
  <c r="L2" i="13"/>
  <c r="L1" i="13"/>
  <c r="F193" i="15" l="1"/>
  <c r="F198" i="15"/>
  <c r="E128" i="15"/>
  <c r="M2" i="12"/>
  <c r="M1" i="12"/>
</calcChain>
</file>

<file path=xl/sharedStrings.xml><?xml version="1.0" encoding="utf-8"?>
<sst xmlns="http://schemas.openxmlformats.org/spreadsheetml/2006/main" count="383" uniqueCount="292">
  <si>
    <t>(a)</t>
  </si>
  <si>
    <t>Show all work, including each step of the calculation separately, in the workspace provided to the right (in Excel).</t>
  </si>
  <si>
    <t>(b)</t>
  </si>
  <si>
    <t>(3 points)</t>
  </si>
  <si>
    <t>Personal Information:</t>
  </si>
  <si>
    <t>Plan Details:</t>
  </si>
  <si>
    <t>Indexation</t>
  </si>
  <si>
    <t>All ages</t>
  </si>
  <si>
    <t>You are given the following bond yields:</t>
  </si>
  <si>
    <t>Month</t>
  </si>
  <si>
    <t>Government of Canada 7-year Bond (V122542)</t>
  </si>
  <si>
    <t>Government of Canada Long-term Bond (V122544)</t>
  </si>
  <si>
    <t>Government of Canada 10-year Bond (V122553)</t>
  </si>
  <si>
    <t>Mid-Term Provincial Bond Index</t>
  </si>
  <si>
    <t>Mid-Term Corporate Bond Index</t>
  </si>
  <si>
    <t>Mid-Term Federal Non-Agency Bond Index</t>
  </si>
  <si>
    <t>Long-Term Provincial Bond Index</t>
  </si>
  <si>
    <t>Long-Term Corporate Bond Index</t>
  </si>
  <si>
    <t>Long-Term Federal Non-Agency Bond Index</t>
  </si>
  <si>
    <t>You are given the following annuity factors:</t>
  </si>
  <si>
    <t>You are also provided with the following information for a recently terminated member of that plan:</t>
  </si>
  <si>
    <r>
      <rPr>
        <vertAlign val="subscript"/>
        <sz val="12"/>
        <color rgb="FF002060"/>
        <rFont val="Times New Roman"/>
        <family val="1"/>
      </rPr>
      <t>11|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</si>
  <si>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12|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</si>
  <si>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13|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</si>
  <si>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14|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</si>
  <si>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</si>
  <si>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16|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</si>
  <si>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17|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</si>
  <si>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18|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</si>
  <si>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19|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</si>
  <si>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</si>
  <si>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21|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44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</si>
  <si>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 xml:space="preserve">Calculate the non-indexed commuted value discount rates under section 3500 of the Canadian Institute </t>
  </si>
  <si>
    <t>of Actuaries Standards of Practice as at the member's date of termination.</t>
  </si>
  <si>
    <t>Calculate the commuted value for the member at their date of termination.</t>
  </si>
  <si>
    <t>5% per year from 65</t>
  </si>
  <si>
    <t>Wind-up Assets</t>
  </si>
  <si>
    <t>Transfer Ratio</t>
  </si>
  <si>
    <t>Market Value of Assets</t>
  </si>
  <si>
    <t>Termination Expense</t>
  </si>
  <si>
    <t>The following wind-up information was reported in the last filed valuation as at June 30, 2023.</t>
  </si>
  <si>
    <t>(c )</t>
  </si>
  <si>
    <t>Describe the considerations in paying out the commuted value to this member.</t>
  </si>
  <si>
    <t>Wind-up Liabilities</t>
  </si>
  <si>
    <t>ABC company sponsors a defined benefit pension plan registered in Ontario with</t>
  </si>
  <si>
    <t>Voluntary</t>
  </si>
  <si>
    <t>(2 points)</t>
  </si>
  <si>
    <t>(8 points)</t>
  </si>
  <si>
    <t xml:space="preserve"> members across Canada.  You are given the following:</t>
  </si>
  <si>
    <t>Eligibility for early retirement</t>
  </si>
  <si>
    <t>Eligibility for unreduced early retirement</t>
  </si>
  <si>
    <t>Age 55 with 30 years of credited service</t>
  </si>
  <si>
    <t>Eligibility for portability</t>
  </si>
  <si>
    <t>Early retirement reductions</t>
  </si>
  <si>
    <t>Normal retirement age</t>
  </si>
  <si>
    <t>None</t>
  </si>
  <si>
    <t>Date of birth</t>
  </si>
  <si>
    <t>Date of termination</t>
  </si>
  <si>
    <t>Termination type</t>
  </si>
  <si>
    <t>Pensionable service (years)</t>
  </si>
  <si>
    <t>Accrued benefit (annual)</t>
  </si>
  <si>
    <t>Province of employment</t>
  </si>
  <si>
    <t>Ontario</t>
  </si>
  <si>
    <t xml:space="preserve">calculated in part b) to be paid in February 2024. </t>
  </si>
  <si>
    <t xml:space="preserve">The transfer ratio was estimated to be 77% as at February 1, 2024.  </t>
  </si>
  <si>
    <t>The response for this part is to be provided in the Excel spreadsheet.</t>
  </si>
  <si>
    <t>The total of the lump sum commuted values paid from the pension fund between June 30, 2023</t>
  </si>
  <si>
    <t>and January 31, 2024 is $540,000. The terminated member would like the commuted value</t>
  </si>
  <si>
    <t>Question 4</t>
  </si>
  <si>
    <t>Answer question here:</t>
  </si>
  <si>
    <t>RETFRC Spring 2025</t>
  </si>
  <si>
    <t>Question 6</t>
  </si>
  <si>
    <t>(13 points)</t>
  </si>
  <si>
    <t xml:space="preserve">Your client sponsors a contributory defined benefit pension plan registered in Ontario. </t>
  </si>
  <si>
    <t xml:space="preserve">You are given: </t>
  </si>
  <si>
    <t>Plan Provisions:</t>
  </si>
  <si>
    <t>Normal retirement benefit</t>
  </si>
  <si>
    <t>1.5% of final 3-year average earnings multiplied by years of service</t>
  </si>
  <si>
    <t>Normal form of payment</t>
  </si>
  <si>
    <t>Life only, payable monthly in advance</t>
  </si>
  <si>
    <t>Early retirement benefit for active members</t>
  </si>
  <si>
    <t>3% reduction for each year prior to age 65</t>
  </si>
  <si>
    <t>Early retirement benefit for deferred members</t>
  </si>
  <si>
    <t>Actuarial equivalent</t>
  </si>
  <si>
    <t>Termination benefit</t>
  </si>
  <si>
    <t>Deferred pension payable at age 65 or lump sum commuted value transfer from the plan</t>
  </si>
  <si>
    <t>Member Contribution Requirement</t>
  </si>
  <si>
    <t>4% of pensionable earnings 
Assume employee contribution balances would not generate any 50% excess contributions</t>
  </si>
  <si>
    <t>Actuarial Assumptions and Methods:</t>
  </si>
  <si>
    <t>Interest rate</t>
  </si>
  <si>
    <t>5% per year</t>
  </si>
  <si>
    <t>Salary increase rate</t>
  </si>
  <si>
    <t>3% per year</t>
  </si>
  <si>
    <t>Retirement age</t>
  </si>
  <si>
    <t>Age 63 for members age 62 or younger, and 
1 year after the valuation date for others</t>
  </si>
  <si>
    <t>Pre-retirement decrements</t>
  </si>
  <si>
    <t>Actuarial cost method</t>
  </si>
  <si>
    <t>Entry Age Normal</t>
  </si>
  <si>
    <t>Asset valuation method</t>
  </si>
  <si>
    <t>Market value of assets</t>
  </si>
  <si>
    <t>Participant Data as at January 1, 2024:</t>
  </si>
  <si>
    <t>Member A</t>
  </si>
  <si>
    <t>Member B</t>
  </si>
  <si>
    <t>Member C</t>
  </si>
  <si>
    <t>Member D</t>
  </si>
  <si>
    <t>Member E</t>
  </si>
  <si>
    <t>Age</t>
  </si>
  <si>
    <t>2021 Salary</t>
  </si>
  <si>
    <t>N/A</t>
  </si>
  <si>
    <t>2022 Salary</t>
  </si>
  <si>
    <t>2023 Salary</t>
  </si>
  <si>
    <t>Service</t>
  </si>
  <si>
    <t>Annual Pension</t>
  </si>
  <si>
    <t>Status</t>
  </si>
  <si>
    <t>Active</t>
  </si>
  <si>
    <t>Deferred</t>
  </si>
  <si>
    <t>Retired</t>
  </si>
  <si>
    <r>
      <t>Annuity Factors</t>
    </r>
    <r>
      <rPr>
        <b/>
        <sz val="12"/>
        <color theme="4" tint="-0.499984740745262"/>
        <rFont val="Times New Roman"/>
        <family val="1"/>
      </rPr>
      <t>:</t>
    </r>
  </si>
  <si>
    <r>
      <t>ä</t>
    </r>
    <r>
      <rPr>
        <vertAlign val="subscript"/>
        <sz val="12"/>
        <color theme="4" tint="-0.499984740745262"/>
        <rFont val="Times New Roman"/>
        <family val="1"/>
      </rPr>
      <t>65</t>
    </r>
    <r>
      <rPr>
        <vertAlign val="superscript"/>
        <sz val="12"/>
        <color theme="4" tint="-0.499984740745262"/>
        <rFont val="Times New Roman"/>
        <family val="1"/>
      </rPr>
      <t>(12)</t>
    </r>
    <r>
      <rPr>
        <sz val="12"/>
        <color theme="4" tint="-0.499984740745262"/>
        <rFont val="Times New Roman"/>
        <family val="1"/>
      </rPr>
      <t xml:space="preserve"> </t>
    </r>
  </si>
  <si>
    <r>
      <t>ä</t>
    </r>
    <r>
      <rPr>
        <vertAlign val="subscript"/>
        <sz val="12"/>
        <color theme="4" tint="-0.499984740745262"/>
        <rFont val="Times New Roman"/>
        <family val="1"/>
      </rPr>
      <t>67</t>
    </r>
    <r>
      <rPr>
        <vertAlign val="superscript"/>
        <sz val="12"/>
        <color theme="4" tint="-0.499984740745262"/>
        <rFont val="Times New Roman"/>
        <family val="1"/>
      </rPr>
      <t>(12)</t>
    </r>
    <r>
      <rPr>
        <sz val="12"/>
        <color theme="4" tint="-0.499984740745262"/>
        <rFont val="Times New Roman"/>
        <family val="1"/>
      </rPr>
      <t xml:space="preserve"> </t>
    </r>
  </si>
  <si>
    <r>
      <t>ä</t>
    </r>
    <r>
      <rPr>
        <vertAlign val="subscript"/>
        <sz val="12"/>
        <color theme="4" tint="-0.499984740745262"/>
        <rFont val="Times New Roman"/>
        <family val="1"/>
      </rPr>
      <t>64</t>
    </r>
    <r>
      <rPr>
        <vertAlign val="superscript"/>
        <sz val="12"/>
        <color theme="4" tint="-0.499984740745262"/>
        <rFont val="Times New Roman"/>
        <family val="1"/>
      </rPr>
      <t>(12)</t>
    </r>
    <r>
      <rPr>
        <sz val="12"/>
        <color theme="4" tint="-0.499984740745262"/>
        <rFont val="Times New Roman"/>
        <family val="1"/>
      </rPr>
      <t xml:space="preserve"> </t>
    </r>
  </si>
  <si>
    <r>
      <t>ä</t>
    </r>
    <r>
      <rPr>
        <vertAlign val="subscript"/>
        <sz val="12"/>
        <color theme="4" tint="-0.499984740745262"/>
        <rFont val="Times New Roman"/>
        <family val="1"/>
      </rPr>
      <t>68</t>
    </r>
    <r>
      <rPr>
        <vertAlign val="superscript"/>
        <sz val="12"/>
        <color theme="4" tint="-0.499984740745262"/>
        <rFont val="Times New Roman"/>
        <family val="1"/>
      </rPr>
      <t>(12)</t>
    </r>
    <r>
      <rPr>
        <sz val="12"/>
        <color theme="4" tint="-0.499984740745262"/>
        <rFont val="Times New Roman"/>
        <family val="1"/>
      </rPr>
      <t xml:space="preserve"> </t>
    </r>
  </si>
  <si>
    <r>
      <t>ä</t>
    </r>
    <r>
      <rPr>
        <vertAlign val="subscript"/>
        <sz val="12"/>
        <color theme="4" tint="-0.499984740745262"/>
        <rFont val="Times New Roman"/>
        <family val="1"/>
      </rPr>
      <t>63</t>
    </r>
    <r>
      <rPr>
        <vertAlign val="superscript"/>
        <sz val="12"/>
        <color theme="4" tint="-0.499984740745262"/>
        <rFont val="Times New Roman"/>
        <family val="1"/>
      </rPr>
      <t>(12)</t>
    </r>
    <r>
      <rPr>
        <sz val="12"/>
        <color theme="4" tint="-0.499984740745262"/>
        <rFont val="Times New Roman"/>
        <family val="1"/>
      </rPr>
      <t xml:space="preserve"> </t>
    </r>
  </si>
  <si>
    <r>
      <t>Additional Information</t>
    </r>
    <r>
      <rPr>
        <b/>
        <sz val="12"/>
        <color theme="4" tint="-0.499984740745262"/>
        <rFont val="Times New Roman"/>
        <family val="1"/>
      </rPr>
      <t>:</t>
    </r>
  </si>
  <si>
    <t>Market value of assets 
as at January 1, 2024:</t>
  </si>
  <si>
    <t>(4 points)</t>
  </si>
  <si>
    <t xml:space="preserve">Calculate the employer normal cost and the unfunded actuarial liability as at January 1, 2024.  </t>
  </si>
  <si>
    <t>Show all work including formulas in the workspace provided to the right (in Excel).</t>
  </si>
  <si>
    <t>You are given:</t>
  </si>
  <si>
    <t xml:space="preserve">• All assumptions remain the same as at January 1, 2025; </t>
  </si>
  <si>
    <t xml:space="preserve">• The fund earned a rate of return of </t>
  </si>
  <si>
    <t>during 2024;</t>
  </si>
  <si>
    <t xml:space="preserve">• Total contributions of </t>
  </si>
  <si>
    <t xml:space="preserve">were made to the plan on December 31, 2024; </t>
  </si>
  <si>
    <t xml:space="preserve">• At December 31, 2024, Member A received a </t>
  </si>
  <si>
    <t>salary increase;</t>
  </si>
  <si>
    <t xml:space="preserve">• At December 31, 2024, Member D received a </t>
  </si>
  <si>
    <t>salary increase; and</t>
  </si>
  <si>
    <t xml:space="preserve">• Member E passed away during 2024 and a commuted value of </t>
  </si>
  <si>
    <t>was paid to their spouse on December 31, 2024.</t>
  </si>
  <si>
    <t xml:space="preserve">Calculate the unfunded actuarial liability as at January 1, 2025.  </t>
  </si>
  <si>
    <t>(c)</t>
  </si>
  <si>
    <t>(6 points)</t>
  </si>
  <si>
    <t xml:space="preserve">Calculate the gains and losses by source for 2024.  </t>
  </si>
  <si>
    <t>Question 2</t>
  </si>
  <si>
    <t>(23 points)</t>
  </si>
  <si>
    <t>Your client sponsors a non-contributory defined benefit pension plan with members in Ontario only.</t>
  </si>
  <si>
    <t>1.75% of final 3-year average earnings (FAE3)</t>
  </si>
  <si>
    <t>Normal retirement age (NRA)</t>
  </si>
  <si>
    <t>Earliest retirement age</t>
  </si>
  <si>
    <t>Early retirement reduction</t>
  </si>
  <si>
    <t>Deferred pension starting at age 65</t>
  </si>
  <si>
    <t>Early commencement starting from age 55 on an actuarial basis</t>
  </si>
  <si>
    <t>Life only</t>
  </si>
  <si>
    <t>The following information is as at December 31, 2023:</t>
  </si>
  <si>
    <t>Going Concern Assumptions</t>
  </si>
  <si>
    <t>Discount rate</t>
  </si>
  <si>
    <t>(per year)</t>
  </si>
  <si>
    <t>Pre-retirement mortality</t>
  </si>
  <si>
    <t>Termination rates</t>
  </si>
  <si>
    <t xml:space="preserve">Solvency Assumptions </t>
  </si>
  <si>
    <t>Form of benefit settlement elected by member:</t>
  </si>
  <si>
    <t>Active and deferred members</t>
  </si>
  <si>
    <t>Under age 55: 100% elect lump sum; Age 55 and over: 100% elect an annuity</t>
  </si>
  <si>
    <t>Pensioners</t>
  </si>
  <si>
    <t>100% annuity purchase</t>
  </si>
  <si>
    <t>Basis for benefits assumed to be settled through a lump sum</t>
  </si>
  <si>
    <t>Discount rate for Transfer value</t>
  </si>
  <si>
    <t>4.50% per year for 10 years; 4.50% per year thereafter</t>
  </si>
  <si>
    <t>Basis for benefits assumed to be settled through the purchase of an annuity</t>
  </si>
  <si>
    <t>Discount rate for Annuity purchase</t>
  </si>
  <si>
    <t xml:space="preserve">
In accordance with the Standards of Practice</t>
  </si>
  <si>
    <t>Membership information at December 31, 2023:</t>
  </si>
  <si>
    <t>Active members</t>
  </si>
  <si>
    <t>ID 1</t>
  </si>
  <si>
    <t>ID 2</t>
  </si>
  <si>
    <t>Salary 2021</t>
  </si>
  <si>
    <t>Salary 2022</t>
  </si>
  <si>
    <t>Salary 2023</t>
  </si>
  <si>
    <t>Deferred Vested</t>
  </si>
  <si>
    <t>ID 3</t>
  </si>
  <si>
    <t>Monthly deferred pension</t>
  </si>
  <si>
    <t>ID 4</t>
  </si>
  <si>
    <t>ID 5</t>
  </si>
  <si>
    <t>ID 6</t>
  </si>
  <si>
    <t>Spouse's Age</t>
  </si>
  <si>
    <t>Monthly pension</t>
  </si>
  <si>
    <t>Form of pension</t>
  </si>
  <si>
    <t>J&amp;S60%</t>
  </si>
  <si>
    <t>J&amp;S100%</t>
  </si>
  <si>
    <t>Going Concern Annuity Factors:</t>
  </si>
  <si>
    <t>5.0% per year</t>
  </si>
  <si>
    <t>Solvency Annuity Factors:</t>
  </si>
  <si>
    <t>Lump sum</t>
  </si>
  <si>
    <t>Annuity purchase</t>
  </si>
  <si>
    <t>Asset Information:</t>
  </si>
  <si>
    <t>You are asked to perform the actuarial valuation as at December 31, 2023.</t>
  </si>
  <si>
    <t>Link final results below and show all work, including each step of the calculation separately, in the workspace provided to the right (in Excel).</t>
  </si>
  <si>
    <t>Market value of assets at December 31, 2023:</t>
  </si>
  <si>
    <t>Going concern funding target</t>
  </si>
  <si>
    <t>Going concern liabilities:</t>
  </si>
  <si>
    <t>Deferred members</t>
  </si>
  <si>
    <t>Subtotal</t>
  </si>
  <si>
    <t>PfAD</t>
  </si>
  <si>
    <t>Total</t>
  </si>
  <si>
    <t>Funding excess (shortfall)</t>
  </si>
  <si>
    <t>Normal cost (including PfAD)</t>
  </si>
  <si>
    <t>Solvency assets</t>
  </si>
  <si>
    <t>Solvency liabilities</t>
  </si>
  <si>
    <t>Total solvency liability</t>
  </si>
  <si>
    <t>Solvency excess (shortfall)</t>
  </si>
  <si>
    <t>Type</t>
  </si>
  <si>
    <t>Monthly Amortization Payment</t>
  </si>
  <si>
    <t>Date Established</t>
  </si>
  <si>
    <t>Start Date</t>
  </si>
  <si>
    <t>Date of Last Payment</t>
  </si>
  <si>
    <t>Going Concern</t>
  </si>
  <si>
    <t>12/31/2022</t>
  </si>
  <si>
    <t>1/1/2024</t>
  </si>
  <si>
    <t>Solvency</t>
  </si>
  <si>
    <t>Amortization Schedules @1/1/2024</t>
  </si>
  <si>
    <t>Minimum required contributions for 2024</t>
  </si>
  <si>
    <t>Maximum permissible contributions for 2024</t>
  </si>
  <si>
    <t>You are given the following information at December 31, 2024:</t>
  </si>
  <si>
    <t xml:space="preserve"> •	  On December 31, 2024, a buy-out group annuity was purchased for pensioners ID4 and ID5 (annuities were discharged)</t>
  </si>
  <si>
    <t xml:space="preserve"> •	  ID2 terminated and elected a lump sum payment of $60,000</t>
  </si>
  <si>
    <t xml:space="preserve"> •	  ID3 retired</t>
  </si>
  <si>
    <t xml:space="preserve"> •	  Decrements and the lump sum payment occurred at the end of the year</t>
  </si>
  <si>
    <t>Membership information as at December 31, 2024:</t>
  </si>
  <si>
    <t>ID</t>
  </si>
  <si>
    <t>Monthly Benefit</t>
  </si>
  <si>
    <t>Credited Service</t>
  </si>
  <si>
    <t>Salary 2024</t>
  </si>
  <si>
    <t>n/a</t>
  </si>
  <si>
    <t>Terminated</t>
  </si>
  <si>
    <t>Annuity Buyout</t>
  </si>
  <si>
    <t xml:space="preserve"> n/a </t>
  </si>
  <si>
    <t>The going concern assumptions and methods as at December 31, 2024 are unchanged from those used in the December 31, 2023 valuation.</t>
  </si>
  <si>
    <t>Pension paid</t>
  </si>
  <si>
    <t>Lump sums paid</t>
  </si>
  <si>
    <t xml:space="preserve">Investment income </t>
  </si>
  <si>
    <t>December 31 market value of assets:</t>
  </si>
  <si>
    <t>Funding excess (shortfall) at December 31, 2023, excluding PfAD</t>
  </si>
  <si>
    <t>Sources</t>
  </si>
  <si>
    <t>Funding excess (shortfall) at December 31, 2024, excluding PfAD</t>
  </si>
  <si>
    <t>Normal form of pension</t>
  </si>
  <si>
    <t>Post-retirement cost of living adjustments</t>
  </si>
  <si>
    <t>Actuarial Assumptions and Mehtods</t>
  </si>
  <si>
    <t>Provision for adverse deviation (PfAD)</t>
  </si>
  <si>
    <t>Projected Unit Credit, service prorate</t>
  </si>
  <si>
    <t>Rate</t>
  </si>
  <si>
    <t>Windup expense assumption</t>
  </si>
  <si>
    <t>Asset Information at December 31, 2023:</t>
  </si>
  <si>
    <t xml:space="preserve">(8 points) Calculate the funded status of the plan on going concern and solvency bases </t>
  </si>
  <si>
    <t>You are given the Amortization Schedules at December 31, 2022 from prior valuation:</t>
  </si>
  <si>
    <t>(5 points) Calculate the minimum required and maximum permissible employer contributions for 2024 and the new amortization payment schedule.</t>
  </si>
  <si>
    <t>January 1 market value of assets:</t>
  </si>
  <si>
    <t>Contributions</t>
  </si>
  <si>
    <t>Administration and investment fees</t>
  </si>
  <si>
    <t>Gains (losses) - realized and unrealized</t>
  </si>
  <si>
    <t>(10 points) Calculate the gains and losses by source on a going concern basis for 2024.</t>
  </si>
  <si>
    <r>
      <rPr>
        <u/>
        <sz val="12"/>
        <color rgb="FF002060"/>
        <rFont val="Times New Roman"/>
        <family val="1"/>
      </rPr>
      <t>20 or more years of service:</t>
    </r>
    <r>
      <rPr>
        <sz val="12"/>
        <color rgb="FF002060"/>
        <rFont val="Times New Roman"/>
        <family val="1"/>
      </rPr>
      <t xml:space="preserve"> benefit reduced by 4.0% per year from age 60</t>
    </r>
  </si>
  <si>
    <r>
      <rPr>
        <u/>
        <sz val="12"/>
        <color rgb="FF002060"/>
        <rFont val="Times New Roman"/>
        <family val="1"/>
      </rPr>
      <t>Less than 20 years of service</t>
    </r>
    <r>
      <rPr>
        <i/>
        <u/>
        <sz val="12"/>
        <color rgb="FF002060"/>
        <rFont val="Times New Roman"/>
        <family val="1"/>
      </rPr>
      <t>:</t>
    </r>
    <r>
      <rPr>
        <sz val="12"/>
        <color rgb="FF002060"/>
        <rFont val="Times New Roman"/>
        <family val="1"/>
      </rPr>
      <t xml:space="preserve"> actuarial equivalent to NRA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</si>
  <si>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55 </t>
    </r>
    <r>
      <rPr>
        <vertAlign val="superscript"/>
        <sz val="12"/>
        <color rgb="FF002060"/>
        <rFont val="Times New Roman"/>
        <family val="1"/>
      </rPr>
      <t>(12)</t>
    </r>
    <r>
      <rPr>
        <vertAlign val="subscript"/>
        <sz val="12"/>
        <color rgb="FF002060"/>
        <rFont val="Times New Roman"/>
        <family val="1"/>
      </rPr>
      <t xml:space="preserve"> (J&amp;S 60%)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</si>
  <si>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56 </t>
    </r>
    <r>
      <rPr>
        <vertAlign val="superscript"/>
        <sz val="12"/>
        <color rgb="FF002060"/>
        <rFont val="Times New Roman"/>
        <family val="1"/>
      </rPr>
      <t>(12)</t>
    </r>
    <r>
      <rPr>
        <vertAlign val="subscript"/>
        <sz val="12"/>
        <color rgb="FF002060"/>
        <rFont val="Times New Roman"/>
        <family val="1"/>
      </rPr>
      <t xml:space="preserve"> (J&amp;S 60%)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</si>
  <si>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60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</si>
  <si>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61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</si>
  <si>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61 </t>
    </r>
    <r>
      <rPr>
        <vertAlign val="superscript"/>
        <sz val="12"/>
        <color rgb="FF002060"/>
        <rFont val="Times New Roman"/>
        <family val="1"/>
      </rPr>
      <t xml:space="preserve">(12) </t>
    </r>
    <r>
      <rPr>
        <vertAlign val="subscript"/>
        <sz val="12"/>
        <color rgb="FF002060"/>
        <rFont val="Times New Roman"/>
        <family val="1"/>
      </rPr>
      <t>(J&amp;S 60%)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</si>
  <si>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62 </t>
    </r>
    <r>
      <rPr>
        <vertAlign val="superscript"/>
        <sz val="12"/>
        <color rgb="FF002060"/>
        <rFont val="Times New Roman"/>
        <family val="1"/>
      </rPr>
      <t xml:space="preserve">(12) </t>
    </r>
    <r>
      <rPr>
        <vertAlign val="subscript"/>
        <sz val="12"/>
        <color rgb="FF002060"/>
        <rFont val="Times New Roman"/>
        <family val="1"/>
      </rPr>
      <t>(J&amp;S 60%)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</si>
  <si>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65 </t>
    </r>
    <r>
      <rPr>
        <vertAlign val="superscript"/>
        <sz val="12"/>
        <color rgb="FF002060"/>
        <rFont val="Times New Roman"/>
        <family val="1"/>
      </rPr>
      <t>(12)</t>
    </r>
  </si>
  <si>
    <r>
      <t>15|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</si>
  <si>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16|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</si>
  <si>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17|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</si>
  <si>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18|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</si>
  <si>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19|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</si>
  <si>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20|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</si>
  <si>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21|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</si>
  <si>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22|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</si>
  <si>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24|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</si>
  <si>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t>25|</t>
    </r>
    <r>
      <rPr>
        <sz val="12"/>
        <color theme="8" tint="-0.499984740745262"/>
        <rFont val="Times New Roman"/>
        <family val="1"/>
      </rPr>
      <t xml:space="preserve">ä </t>
    </r>
    <r>
      <rPr>
        <vertAlign val="subscript"/>
        <sz val="12"/>
        <color theme="8" tint="-0.499984740745262"/>
        <rFont val="Times New Roman"/>
        <family val="1"/>
      </rPr>
      <t>40</t>
    </r>
    <r>
      <rPr>
        <vertAlign val="superscript"/>
        <sz val="12"/>
        <color theme="8" tint="-0.499984740745262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</si>
  <si>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61 </t>
    </r>
    <r>
      <rPr>
        <vertAlign val="superscript"/>
        <sz val="12"/>
        <color rgb="FF002060"/>
        <rFont val="Times New Roman"/>
        <family val="1"/>
      </rPr>
      <t>(12)</t>
    </r>
    <r>
      <rPr>
        <vertAlign val="subscript"/>
        <sz val="12"/>
        <color rgb="FF002060"/>
        <rFont val="Times New Roman"/>
        <family val="1"/>
      </rPr>
      <t xml:space="preserve"> (J&amp;S 60%)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</si>
  <si>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62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</si>
  <si>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63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</si>
  <si>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64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</si>
  <si>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66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</si>
  <si>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70 </t>
    </r>
    <r>
      <rPr>
        <vertAlign val="superscript"/>
        <sz val="12"/>
        <color rgb="FF002060"/>
        <rFont val="Times New Roman"/>
        <family val="1"/>
      </rPr>
      <t>(12)</t>
    </r>
    <r>
      <rPr>
        <vertAlign val="subscript"/>
        <sz val="12"/>
        <color rgb="FF002060"/>
        <rFont val="Times New Roman"/>
        <family val="1"/>
      </rPr>
      <t xml:space="preserve"> (J&amp;S 60%)</t>
    </r>
  </si>
  <si>
    <t>Salary increases</t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</si>
  <si>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76 </t>
    </r>
    <r>
      <rPr>
        <vertAlign val="superscript"/>
        <sz val="12"/>
        <color rgb="FF002060"/>
        <rFont val="Times New Roman"/>
        <family val="1"/>
      </rPr>
      <t>(12)</t>
    </r>
    <r>
      <rPr>
        <vertAlign val="subscript"/>
        <sz val="12"/>
        <color rgb="FF002060"/>
        <rFont val="Times New Roman"/>
        <family val="1"/>
      </rPr>
      <t xml:space="preserve"> (J&amp;S 100%)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</si>
  <si>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77 </t>
    </r>
    <r>
      <rPr>
        <vertAlign val="superscript"/>
        <sz val="12"/>
        <color rgb="FF002060"/>
        <rFont val="Times New Roman"/>
        <family val="1"/>
      </rPr>
      <t>(12)</t>
    </r>
    <r>
      <rPr>
        <vertAlign val="subscript"/>
        <sz val="12"/>
        <color rgb="FF002060"/>
        <rFont val="Times New Roman"/>
        <family val="1"/>
      </rPr>
      <t xml:space="preserve"> (J&amp;S 100%)</t>
    </r>
  </si>
  <si>
    <t>Retirement age (deferred)</t>
  </si>
  <si>
    <t>Assume retirement at NRA</t>
  </si>
  <si>
    <t>Retirement age (active)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</si>
</sst>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\ &quot;$&quot;_ ;_ * \(#,##0.00\)\ &quot;$&quot;_ ;_ * &quot;-&quot;??_)\ &quot;$&quot;_ ;_ @_ "/>
    <numFmt numFmtId="165" formatCode="_ * #,##0.00_)_ ;_ * \(#,##0.00\)_ ;_ * &quot;-&quot;??_)_ ;_ @_ "/>
    <numFmt numFmtId="166" formatCode="&quot;$&quot;#,##0;[Red]\-&quot;$&quot;#,##0"/>
    <numFmt numFmtId="167" formatCode="0.0"/>
    <numFmt numFmtId="168" formatCode="[$-409]mmmm\ d\,\ yyyy;@"/>
    <numFmt numFmtId="169" formatCode="mmm\ yyyy"/>
    <numFmt numFmtId="170" formatCode="#,##0.000000\ &quot;$&quot;_);[Red]\(#,##0.000000\ &quot;$&quot;\)"/>
    <numFmt numFmtId="171" formatCode="_(&quot;$&quot;* #,##0_);_(&quot;$&quot;* \(#,##0\);_(&quot;$&quot;* &quot;-&quot;??_);_(@_)"/>
    <numFmt numFmtId="172" formatCode="&quot;$&quot;#,##0;\-&quot;$&quot;#,##0"/>
    <numFmt numFmtId="173" formatCode="0.0%"/>
    <numFmt numFmtId="174" formatCode="_ * #,##0.00_ ;_ * \-#,##0.00_ ;_ * &quot;-&quot;??_ ;_ @_ "/>
    <numFmt numFmtId="175" formatCode="_(* #,##0_);_(* \(#,##0\);_(* &quot;-&quot;??_);_(@_)"/>
    <numFmt numFmtId="176" formatCode="0.0000"/>
    <numFmt numFmtId="177" formatCode="[$$-1009]#,##0"/>
    <numFmt numFmtId="178" formatCode="_ * #,##0_ ;_ * \-#,##0_ ;_ * &quot;-&quot;??_ ;_ @_ "/>
    <numFmt numFmtId="179" formatCode="_(* #,##0.0_);_(* \(#,##0.0\);_(* &quot;-&quot;??_);_(@_)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_-&quot;$&quot;* #,##0_-;\-&quot;$&quot;* #,##0_-;_-&quot;$&quot;* &quot;-&quot;??_-;_-@_-"/>
    <numFmt numFmtId="183" formatCode="_-* #,##0_-;\-* #,##0_-;_-* &quot;-&quot;??_-;_-@_-"/>
    <numFmt numFmtId="184" formatCode="&quot;$&quot;#,##0.00;[Red]\-&quot;$&quot;#,##0.00"/>
  </numFmts>
  <fonts count="47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i/>
      <sz val="12"/>
      <color rgb="FF002060"/>
      <name val="Times New Roman"/>
      <family val="1"/>
    </font>
    <font>
      <sz val="11"/>
      <color theme="1"/>
      <name val="Calibri"/>
      <family val="2"/>
      <scheme val="minor"/>
    </font>
    <font>
      <b/>
      <u/>
      <sz val="12"/>
      <color rgb="FF002060"/>
      <name val="Times New Roman"/>
      <family val="1"/>
    </font>
    <font>
      <sz val="12"/>
      <color rgb="FFFF0000"/>
      <name val="Times New Roman"/>
      <family val="1"/>
    </font>
    <font>
      <vertAlign val="subscript"/>
      <sz val="12"/>
      <color rgb="FF002060"/>
      <name val="Times New Roman"/>
      <family val="1"/>
    </font>
    <font>
      <vertAlign val="superscript"/>
      <sz val="12"/>
      <color rgb="FF002060"/>
      <name val="Times New Roman"/>
      <family val="1"/>
    </font>
    <font>
      <sz val="8"/>
      <name val="Calibri"/>
      <family val="2"/>
      <scheme val="minor"/>
    </font>
    <font>
      <i/>
      <sz val="12"/>
      <color theme="4" tint="-0.49998474074526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2"/>
      <color theme="4" tint="-0.499984740745262"/>
      <name val="Times New Roman"/>
      <family val="1"/>
    </font>
    <font>
      <sz val="12"/>
      <color theme="4" tint="-0.499984740745262"/>
      <name val="Times New Roman"/>
      <family val="1"/>
    </font>
    <font>
      <b/>
      <u/>
      <sz val="12"/>
      <color theme="4" tint="-0.499984740745262"/>
      <name val="Times New Roman"/>
      <family val="1"/>
    </font>
    <font>
      <sz val="11"/>
      <color theme="4" tint="-0.499984740745262"/>
      <name val="Calibri"/>
      <family val="2"/>
      <scheme val="minor"/>
    </font>
    <font>
      <u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12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4" tint="-0.499984740745262"/>
      <name val="Times New Roman"/>
      <family val="1"/>
    </font>
    <font>
      <vertAlign val="superscript"/>
      <sz val="12"/>
      <color theme="4" tint="-0.499984740745262"/>
      <name val="Times New Roman"/>
      <family val="1"/>
    </font>
    <font>
      <i/>
      <sz val="12"/>
      <color rgb="FF0070C0"/>
      <name val="Times New Roman"/>
      <family val="1"/>
    </font>
    <font>
      <sz val="12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4"/>
      <color rgb="FF002060"/>
      <name val="Times New Roman"/>
      <family val="1"/>
    </font>
    <font>
      <u/>
      <sz val="12"/>
      <color rgb="FF002060"/>
      <name val="Times New Roman"/>
      <family val="1"/>
    </font>
    <font>
      <i/>
      <u/>
      <sz val="12"/>
      <color rgb="FF00206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B050"/>
      <name val="Times New Roman"/>
      <family val="1"/>
    </font>
    <font>
      <sz val="10"/>
      <color rgb="FF00B05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00B050"/>
      <name val="Times New Roman"/>
      <family val="1"/>
    </font>
    <font>
      <sz val="10"/>
      <color theme="0"/>
      <name val="Times New Roman"/>
      <family val="1"/>
    </font>
    <font>
      <sz val="11"/>
      <color rgb="FFFF0000"/>
      <name val="Times New Roman"/>
      <family val="1"/>
    </font>
    <font>
      <vertAlign val="subscript"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vertAlign val="superscript"/>
      <sz val="12"/>
      <color theme="8" tint="-0.49998474074526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rgb="FF7030A0"/>
      <name val="Times New Roman"/>
      <family val="1"/>
    </font>
    <font>
      <i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7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right" vertical="center" wrapText="1"/>
    </xf>
    <xf numFmtId="169" fontId="1" fillId="2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vertical="center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9" fontId="1" fillId="2" borderId="1" xfId="1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166" fontId="1" fillId="2" borderId="4" xfId="0" applyNumberFormat="1" applyFont="1" applyFill="1" applyBorder="1" applyAlignment="1">
      <alignment horizontal="left" wrapText="1"/>
    </xf>
    <xf numFmtId="168" fontId="1" fillId="2" borderId="3" xfId="0" applyNumberFormat="1" applyFont="1" applyFill="1" applyBorder="1" applyAlignment="1">
      <alignment horizontal="left" wrapText="1"/>
    </xf>
    <xf numFmtId="168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6" fontId="1" fillId="2" borderId="3" xfId="0" applyNumberFormat="1" applyFont="1" applyFill="1" applyBorder="1" applyAlignment="1">
      <alignment horizontal="left" wrapText="1"/>
    </xf>
    <xf numFmtId="169" fontId="1" fillId="2" borderId="3" xfId="0" applyNumberFormat="1" applyFont="1" applyFill="1" applyBorder="1" applyAlignment="1">
      <alignment horizontal="left"/>
    </xf>
    <xf numFmtId="10" fontId="1" fillId="2" borderId="3" xfId="0" applyNumberFormat="1" applyFont="1" applyFill="1" applyBorder="1" applyAlignment="1">
      <alignment horizontal="left"/>
    </xf>
    <xf numFmtId="167" fontId="1" fillId="2" borderId="0" xfId="0" applyNumberFormat="1" applyFont="1" applyFill="1" applyAlignment="1">
      <alignment horizontal="left"/>
    </xf>
    <xf numFmtId="0" fontId="10" fillId="2" borderId="0" xfId="0" applyFont="1" applyFill="1"/>
    <xf numFmtId="0" fontId="11" fillId="0" borderId="0" xfId="0" applyFont="1"/>
    <xf numFmtId="0" fontId="2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right"/>
    </xf>
    <xf numFmtId="0" fontId="1" fillId="2" borderId="0" xfId="0" quotePrefix="1" applyFont="1" applyFill="1" applyAlignment="1">
      <alignment horizontal="right"/>
    </xf>
    <xf numFmtId="0" fontId="15" fillId="2" borderId="0" xfId="0" applyFont="1" applyFill="1"/>
    <xf numFmtId="0" fontId="16" fillId="2" borderId="0" xfId="0" applyFont="1" applyFill="1"/>
    <xf numFmtId="0" fontId="11" fillId="0" borderId="0" xfId="0" applyFont="1" applyAlignment="1">
      <alignment vertical="top" wrapText="1"/>
    </xf>
    <xf numFmtId="0" fontId="10" fillId="2" borderId="0" xfId="0" applyFont="1" applyFill="1" applyAlignment="1">
      <alignment vertical="center"/>
    </xf>
    <xf numFmtId="0" fontId="0" fillId="0" borderId="0" xfId="0" applyAlignment="1">
      <alignment horizontal="left" vertical="center" indent="5"/>
    </xf>
    <xf numFmtId="9" fontId="11" fillId="0" borderId="0" xfId="0" applyNumberFormat="1" applyFont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/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0" borderId="0" xfId="0" applyFont="1"/>
    <xf numFmtId="0" fontId="11" fillId="0" borderId="0" xfId="0" applyFont="1" applyAlignment="1">
      <alignment horizontal="center"/>
    </xf>
    <xf numFmtId="6" fontId="11" fillId="0" borderId="0" xfId="0" applyNumberFormat="1" applyFont="1"/>
    <xf numFmtId="0" fontId="16" fillId="2" borderId="0" xfId="0" applyFont="1" applyFill="1" applyAlignment="1">
      <alignment horizontal="left" vertical="center" indent="5"/>
    </xf>
    <xf numFmtId="10" fontId="11" fillId="0" borderId="0" xfId="1" applyNumberFormat="1" applyFont="1" applyFill="1" applyBorder="1"/>
    <xf numFmtId="0" fontId="11" fillId="0" borderId="0" xfId="0" applyFont="1" applyAlignment="1">
      <alignment vertical="center" wrapText="1"/>
    </xf>
    <xf numFmtId="6" fontId="20" fillId="0" borderId="0" xfId="0" quotePrefix="1" applyNumberFormat="1" applyFont="1"/>
    <xf numFmtId="170" fontId="11" fillId="0" borderId="0" xfId="0" applyNumberFormat="1" applyFont="1"/>
    <xf numFmtId="0" fontId="11" fillId="0" borderId="0" xfId="0" applyFont="1" applyAlignment="1">
      <alignment vertical="center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left" vertical="center" indent="10"/>
    </xf>
    <xf numFmtId="0" fontId="16" fillId="2" borderId="3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0" borderId="0" xfId="0" applyFont="1"/>
    <xf numFmtId="6" fontId="22" fillId="0" borderId="0" xfId="0" applyNumberFormat="1" applyFont="1"/>
    <xf numFmtId="0" fontId="15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6" fontId="16" fillId="2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171" fontId="16" fillId="2" borderId="3" xfId="4" applyNumberFormat="1" applyFont="1" applyFill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16" fillId="2" borderId="0" xfId="0" applyFont="1" applyFill="1" applyAlignment="1">
      <alignment horizontal="left" vertical="center"/>
    </xf>
    <xf numFmtId="9" fontId="16" fillId="2" borderId="0" xfId="0" applyNumberFormat="1" applyFont="1" applyFill="1" applyAlignment="1">
      <alignment horizontal="left"/>
    </xf>
    <xf numFmtId="172" fontId="16" fillId="2" borderId="0" xfId="4" applyNumberFormat="1" applyFont="1" applyFill="1" applyBorder="1" applyAlignment="1">
      <alignment horizontal="left"/>
    </xf>
    <xf numFmtId="9" fontId="16" fillId="2" borderId="0" xfId="1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26" fillId="2" borderId="0" xfId="0" applyFont="1" applyFill="1"/>
    <xf numFmtId="0" fontId="11" fillId="2" borderId="0" xfId="0" applyFont="1" applyFill="1"/>
    <xf numFmtId="171" fontId="11" fillId="0" borderId="0" xfId="0" applyNumberFormat="1" applyFont="1"/>
    <xf numFmtId="0" fontId="2" fillId="2" borderId="0" xfId="5" applyFont="1" applyFill="1"/>
    <xf numFmtId="0" fontId="1" fillId="2" borderId="0" xfId="5" applyFont="1" applyFill="1"/>
    <xf numFmtId="0" fontId="6" fillId="2" borderId="0" xfId="5" applyFont="1" applyFill="1"/>
    <xf numFmtId="0" fontId="27" fillId="0" borderId="0" xfId="0" applyFont="1"/>
    <xf numFmtId="0" fontId="28" fillId="2" borderId="0" xfId="5" applyFont="1" applyFill="1"/>
    <xf numFmtId="0" fontId="3" fillId="2" borderId="0" xfId="5" applyFont="1" applyFill="1"/>
    <xf numFmtId="0" fontId="5" fillId="2" borderId="0" xfId="5" applyFont="1" applyFill="1"/>
    <xf numFmtId="0" fontId="1" fillId="2" borderId="1" xfId="5" applyFont="1" applyFill="1" applyBorder="1"/>
    <xf numFmtId="0" fontId="1" fillId="2" borderId="2" xfId="5" applyFont="1" applyFill="1" applyBorder="1"/>
    <xf numFmtId="0" fontId="1" fillId="2" borderId="15" xfId="5" applyFont="1" applyFill="1" applyBorder="1" applyAlignment="1">
      <alignment wrapText="1"/>
    </xf>
    <xf numFmtId="0" fontId="1" fillId="2" borderId="2" xfId="5" applyFont="1" applyFill="1" applyBorder="1" applyAlignment="1">
      <alignment wrapText="1"/>
    </xf>
    <xf numFmtId="0" fontId="1" fillId="2" borderId="1" xfId="5" applyFont="1" applyFill="1" applyBorder="1" applyAlignment="1">
      <alignment horizontal="left" wrapText="1"/>
    </xf>
    <xf numFmtId="0" fontId="1" fillId="2" borderId="13" xfId="5" applyFont="1" applyFill="1" applyBorder="1"/>
    <xf numFmtId="0" fontId="1" fillId="2" borderId="14" xfId="5" applyFont="1" applyFill="1" applyBorder="1"/>
    <xf numFmtId="0" fontId="1" fillId="2" borderId="13" xfId="5" applyFont="1" applyFill="1" applyBorder="1" applyAlignment="1">
      <alignment horizontal="left"/>
    </xf>
    <xf numFmtId="0" fontId="1" fillId="2" borderId="0" xfId="5" applyFont="1" applyFill="1" applyAlignment="1">
      <alignment wrapText="1"/>
    </xf>
    <xf numFmtId="0" fontId="1" fillId="2" borderId="14" xfId="5" applyFont="1" applyFill="1" applyBorder="1" applyAlignment="1">
      <alignment wrapText="1"/>
    </xf>
    <xf numFmtId="0" fontId="1" fillId="2" borderId="4" xfId="5" applyFont="1" applyFill="1" applyBorder="1"/>
    <xf numFmtId="0" fontId="1" fillId="2" borderId="5" xfId="5" applyFont="1" applyFill="1" applyBorder="1"/>
    <xf numFmtId="0" fontId="1" fillId="3" borderId="4" xfId="0" applyFont="1" applyFill="1" applyBorder="1" applyAlignment="1">
      <alignment vertical="top"/>
    </xf>
    <xf numFmtId="0" fontId="1" fillId="2" borderId="6" xfId="5" applyFont="1" applyFill="1" applyBorder="1"/>
    <xf numFmtId="0" fontId="3" fillId="4" borderId="13" xfId="0" applyFont="1" applyFill="1" applyBorder="1" applyAlignment="1">
      <alignment horizontal="left" vertical="center"/>
    </xf>
    <xf numFmtId="0" fontId="1" fillId="2" borderId="0" xfId="5" applyFont="1" applyFill="1" applyAlignment="1">
      <alignment horizontal="left"/>
    </xf>
    <xf numFmtId="0" fontId="1" fillId="2" borderId="4" xfId="5" applyFont="1" applyFill="1" applyBorder="1" applyAlignment="1">
      <alignment horizontal="left" vertical="top"/>
    </xf>
    <xf numFmtId="0" fontId="1" fillId="2" borderId="6" xfId="5" applyFont="1" applyFill="1" applyBorder="1" applyAlignment="1">
      <alignment horizontal="left" vertical="top"/>
    </xf>
    <xf numFmtId="0" fontId="1" fillId="2" borderId="5" xfId="5" applyFont="1" applyFill="1" applyBorder="1" applyAlignment="1">
      <alignment wrapText="1"/>
    </xf>
    <xf numFmtId="0" fontId="1" fillId="2" borderId="6" xfId="5" applyFont="1" applyFill="1" applyBorder="1" applyAlignment="1">
      <alignment wrapText="1"/>
    </xf>
    <xf numFmtId="0" fontId="1" fillId="2" borderId="13" xfId="5" applyFont="1" applyFill="1" applyBorder="1" applyAlignment="1">
      <alignment horizontal="left" vertical="top"/>
    </xf>
    <xf numFmtId="0" fontId="1" fillId="2" borderId="14" xfId="5" applyFont="1" applyFill="1" applyBorder="1" applyAlignment="1">
      <alignment horizontal="left" vertical="top"/>
    </xf>
    <xf numFmtId="0" fontId="1" fillId="2" borderId="7" xfId="5" applyFont="1" applyFill="1" applyBorder="1" applyAlignment="1">
      <alignment horizontal="left" vertical="top"/>
    </xf>
    <xf numFmtId="0" fontId="1" fillId="2" borderId="9" xfId="5" applyFont="1" applyFill="1" applyBorder="1" applyAlignment="1">
      <alignment horizontal="left" vertical="top"/>
    </xf>
    <xf numFmtId="0" fontId="1" fillId="2" borderId="8" xfId="5" applyFont="1" applyFill="1" applyBorder="1" applyAlignment="1">
      <alignment wrapText="1"/>
    </xf>
    <xf numFmtId="0" fontId="1" fillId="2" borderId="9" xfId="5" applyFont="1" applyFill="1" applyBorder="1" applyAlignment="1">
      <alignment wrapText="1"/>
    </xf>
    <xf numFmtId="0" fontId="1" fillId="2" borderId="7" xfId="5" applyFont="1" applyFill="1" applyBorder="1"/>
    <xf numFmtId="0" fontId="1" fillId="2" borderId="9" xfId="5" applyFont="1" applyFill="1" applyBorder="1"/>
    <xf numFmtId="0" fontId="1" fillId="2" borderId="1" xfId="5" applyFont="1" applyFill="1" applyBorder="1" applyAlignment="1">
      <alignment horizontal="left"/>
    </xf>
    <xf numFmtId="0" fontId="1" fillId="2" borderId="0" xfId="5" applyFont="1" applyFill="1" applyAlignment="1">
      <alignment horizontal="left" vertical="top"/>
    </xf>
    <xf numFmtId="173" fontId="1" fillId="2" borderId="1" xfId="5" applyNumberFormat="1" applyFont="1" applyFill="1" applyBorder="1" applyAlignment="1">
      <alignment horizontal="left"/>
    </xf>
    <xf numFmtId="0" fontId="1" fillId="2" borderId="15" xfId="5" applyFont="1" applyFill="1" applyBorder="1"/>
    <xf numFmtId="10" fontId="1" fillId="2" borderId="1" xfId="5" applyNumberFormat="1" applyFont="1" applyFill="1" applyBorder="1"/>
    <xf numFmtId="0" fontId="1" fillId="2" borderId="8" xfId="5" applyFont="1" applyFill="1" applyBorder="1"/>
    <xf numFmtId="0" fontId="1" fillId="2" borderId="1" xfId="5" applyFont="1" applyFill="1" applyBorder="1" applyAlignment="1">
      <alignment horizontal="left" vertical="top"/>
    </xf>
    <xf numFmtId="0" fontId="1" fillId="2" borderId="15" xfId="5" applyFont="1" applyFill="1" applyBorder="1" applyAlignment="1">
      <alignment horizontal="center" vertical="top"/>
    </xf>
    <xf numFmtId="9" fontId="1" fillId="2" borderId="15" xfId="5" applyNumberFormat="1" applyFont="1" applyFill="1" applyBorder="1" applyAlignment="1">
      <alignment horizontal="center" vertical="top"/>
    </xf>
    <xf numFmtId="9" fontId="1" fillId="2" borderId="2" xfId="5" applyNumberFormat="1" applyFont="1" applyFill="1" applyBorder="1" applyAlignment="1">
      <alignment horizontal="center" vertical="top"/>
    </xf>
    <xf numFmtId="175" fontId="31" fillId="0" borderId="0" xfId="6" applyNumberFormat="1" applyFont="1" applyFill="1" applyBorder="1" applyAlignment="1">
      <alignment horizontal="center"/>
    </xf>
    <xf numFmtId="173" fontId="1" fillId="2" borderId="0" xfId="5" applyNumberFormat="1" applyFont="1" applyFill="1" applyAlignment="1">
      <alignment horizontal="left"/>
    </xf>
    <xf numFmtId="0" fontId="3" fillId="2" borderId="1" xfId="5" applyFont="1" applyFill="1" applyBorder="1"/>
    <xf numFmtId="10" fontId="1" fillId="2" borderId="15" xfId="5" applyNumberFormat="1" applyFont="1" applyFill="1" applyBorder="1" applyAlignment="1">
      <alignment horizontal="left"/>
    </xf>
    <xf numFmtId="10" fontId="1" fillId="2" borderId="7" xfId="5" applyNumberFormat="1" applyFont="1" applyFill="1" applyBorder="1" applyAlignment="1">
      <alignment horizontal="left"/>
    </xf>
    <xf numFmtId="175" fontId="35" fillId="0" borderId="0" xfId="6" applyNumberFormat="1" applyFont="1" applyFill="1" applyBorder="1" applyAlignment="1">
      <alignment horizontal="center"/>
    </xf>
    <xf numFmtId="10" fontId="1" fillId="2" borderId="1" xfId="5" applyNumberFormat="1" applyFont="1" applyFill="1" applyBorder="1" applyAlignment="1">
      <alignment horizontal="left"/>
    </xf>
    <xf numFmtId="177" fontId="1" fillId="2" borderId="1" xfId="7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9" fontId="1" fillId="2" borderId="0" xfId="8" applyFont="1" applyFill="1" applyBorder="1"/>
    <xf numFmtId="0" fontId="2" fillId="2" borderId="1" xfId="5" applyFont="1" applyFill="1" applyBorder="1" applyAlignment="1">
      <alignment horizontal="center" wrapText="1"/>
    </xf>
    <xf numFmtId="0" fontId="2" fillId="2" borderId="3" xfId="5" applyFont="1" applyFill="1" applyBorder="1" applyAlignment="1">
      <alignment horizontal="center"/>
    </xf>
    <xf numFmtId="0" fontId="2" fillId="2" borderId="0" xfId="5" applyFont="1" applyFill="1" applyAlignment="1">
      <alignment horizontal="center" wrapText="1"/>
    </xf>
    <xf numFmtId="174" fontId="2" fillId="2" borderId="0" xfId="6" applyFont="1" applyFill="1" applyAlignment="1">
      <alignment horizontal="center" wrapText="1"/>
    </xf>
    <xf numFmtId="0" fontId="1" fillId="2" borderId="1" xfId="5" applyFont="1" applyFill="1" applyBorder="1" applyAlignment="1">
      <alignment horizontal="center" wrapText="1"/>
    </xf>
    <xf numFmtId="0" fontId="1" fillId="2" borderId="3" xfId="5" applyFont="1" applyFill="1" applyBorder="1" applyAlignment="1">
      <alignment horizontal="center"/>
    </xf>
    <xf numFmtId="0" fontId="1" fillId="2" borderId="0" xfId="5" applyFont="1" applyFill="1" applyAlignment="1">
      <alignment horizontal="center"/>
    </xf>
    <xf numFmtId="174" fontId="1" fillId="2" borderId="0" xfId="6" applyFont="1" applyFill="1" applyAlignment="1">
      <alignment horizontal="center"/>
    </xf>
    <xf numFmtId="175" fontId="36" fillId="0" borderId="0" xfId="6" applyNumberFormat="1" applyFont="1" applyFill="1" applyBorder="1"/>
    <xf numFmtId="0" fontId="1" fillId="2" borderId="3" xfId="5" applyFont="1" applyFill="1" applyBorder="1" applyAlignment="1">
      <alignment horizontal="center" wrapText="1"/>
    </xf>
    <xf numFmtId="3" fontId="1" fillId="2" borderId="3" xfId="5" applyNumberFormat="1" applyFont="1" applyFill="1" applyBorder="1" applyAlignment="1">
      <alignment horizontal="center"/>
    </xf>
    <xf numFmtId="3" fontId="1" fillId="2" borderId="0" xfId="5" applyNumberFormat="1" applyFont="1" applyFill="1" applyAlignment="1">
      <alignment horizontal="center"/>
    </xf>
    <xf numFmtId="167" fontId="1" fillId="2" borderId="3" xfId="5" applyNumberFormat="1" applyFont="1" applyFill="1" applyBorder="1" applyAlignment="1">
      <alignment horizontal="center"/>
    </xf>
    <xf numFmtId="167" fontId="1" fillId="2" borderId="0" xfId="5" applyNumberFormat="1" applyFont="1" applyFill="1" applyAlignment="1">
      <alignment horizontal="center"/>
    </xf>
    <xf numFmtId="178" fontId="35" fillId="0" borderId="0" xfId="6" applyNumberFormat="1" applyFont="1" applyFill="1" applyBorder="1"/>
    <xf numFmtId="0" fontId="2" fillId="2" borderId="1" xfId="5" applyFont="1" applyFill="1" applyBorder="1" applyAlignment="1">
      <alignment horizontal="center"/>
    </xf>
    <xf numFmtId="174" fontId="35" fillId="0" borderId="0" xfId="6" applyFont="1" applyFill="1" applyBorder="1"/>
    <xf numFmtId="175" fontId="35" fillId="0" borderId="0" xfId="6" applyNumberFormat="1" applyFont="1" applyFill="1" applyBorder="1"/>
    <xf numFmtId="0" fontId="1" fillId="2" borderId="14" xfId="5" applyFont="1" applyFill="1" applyBorder="1" applyAlignment="1">
      <alignment horizontal="center"/>
    </xf>
    <xf numFmtId="0" fontId="1" fillId="2" borderId="1" xfId="5" applyFont="1" applyFill="1" applyBorder="1" applyAlignment="1">
      <alignment horizontal="center"/>
    </xf>
    <xf numFmtId="0" fontId="1" fillId="0" borderId="0" xfId="5" applyFont="1"/>
    <xf numFmtId="175" fontId="31" fillId="0" borderId="0" xfId="6" applyNumberFormat="1" applyFont="1" applyFill="1" applyBorder="1"/>
    <xf numFmtId="0" fontId="1" fillId="2" borderId="0" xfId="5" applyFont="1" applyFill="1" applyAlignment="1">
      <alignment vertical="center" wrapText="1"/>
    </xf>
    <xf numFmtId="0" fontId="6" fillId="2" borderId="0" xfId="5" applyFont="1" applyFill="1" applyAlignment="1">
      <alignment vertical="center" wrapText="1"/>
    </xf>
    <xf numFmtId="10" fontId="2" fillId="3" borderId="3" xfId="0" applyNumberFormat="1" applyFont="1" applyFill="1" applyBorder="1" applyAlignment="1">
      <alignment horizontal="center" wrapText="1"/>
    </xf>
    <xf numFmtId="0" fontId="6" fillId="2" borderId="0" xfId="5" applyFont="1" applyFill="1" applyAlignment="1">
      <alignment vertical="center"/>
    </xf>
    <xf numFmtId="0" fontId="7" fillId="3" borderId="3" xfId="0" applyFont="1" applyFill="1" applyBorder="1" applyAlignment="1">
      <alignment vertical="center"/>
    </xf>
    <xf numFmtId="0" fontId="1" fillId="2" borderId="3" xfId="5" applyFont="1" applyFill="1" applyBorder="1" applyAlignment="1">
      <alignment vertical="center" wrapText="1"/>
    </xf>
    <xf numFmtId="179" fontId="38" fillId="0" borderId="0" xfId="6" applyNumberFormat="1" applyFont="1" applyFill="1" applyBorder="1" applyAlignment="1"/>
    <xf numFmtId="10" fontId="35" fillId="0" borderId="0" xfId="1" applyNumberFormat="1" applyFont="1" applyFill="1" applyBorder="1"/>
    <xf numFmtId="0" fontId="30" fillId="3" borderId="0" xfId="0" applyFont="1" applyFill="1" applyAlignment="1">
      <alignment horizontal="center"/>
    </xf>
    <xf numFmtId="0" fontId="40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175" fontId="36" fillId="0" borderId="0" xfId="6" applyNumberFormat="1" applyFont="1" applyFill="1" applyBorder="1" applyAlignment="1"/>
    <xf numFmtId="182" fontId="1" fillId="2" borderId="3" xfId="9" applyNumberFormat="1" applyFont="1" applyFill="1" applyBorder="1" applyAlignment="1">
      <alignment horizontal="center"/>
    </xf>
    <xf numFmtId="182" fontId="1" fillId="2" borderId="0" xfId="9" applyNumberFormat="1" applyFont="1" applyFill="1" applyBorder="1" applyAlignment="1">
      <alignment horizontal="center"/>
    </xf>
    <xf numFmtId="0" fontId="1" fillId="2" borderId="0" xfId="5" applyFont="1" applyFill="1" applyAlignment="1">
      <alignment horizontal="left" vertical="center" indent="7"/>
    </xf>
    <xf numFmtId="0" fontId="27" fillId="2" borderId="0" xfId="0" applyFont="1" applyFill="1"/>
    <xf numFmtId="0" fontId="3" fillId="5" borderId="1" xfId="5" applyFont="1" applyFill="1" applyBorder="1"/>
    <xf numFmtId="0" fontId="27" fillId="2" borderId="15" xfId="0" applyFont="1" applyFill="1" applyBorder="1"/>
    <xf numFmtId="0" fontId="3" fillId="5" borderId="15" xfId="5" applyFont="1" applyFill="1" applyBorder="1"/>
    <xf numFmtId="0" fontId="3" fillId="5" borderId="2" xfId="5" applyFont="1" applyFill="1" applyBorder="1"/>
    <xf numFmtId="0" fontId="3" fillId="5" borderId="0" xfId="5" applyFont="1" applyFill="1"/>
    <xf numFmtId="15" fontId="2" fillId="2" borderId="0" xfId="5" applyNumberFormat="1" applyFont="1" applyFill="1"/>
    <xf numFmtId="0" fontId="2" fillId="2" borderId="0" xfId="5" applyFont="1" applyFill="1" applyAlignment="1">
      <alignment horizontal="left"/>
    </xf>
    <xf numFmtId="182" fontId="2" fillId="2" borderId="0" xfId="9" applyNumberFormat="1" applyFont="1" applyFill="1" applyAlignment="1">
      <alignment horizontal="left" wrapText="1"/>
    </xf>
    <xf numFmtId="0" fontId="3" fillId="2" borderId="0" xfId="5" applyFont="1" applyFill="1" applyAlignment="1">
      <alignment horizontal="left" wrapText="1"/>
    </xf>
    <xf numFmtId="0" fontId="1" fillId="2" borderId="0" xfId="5" applyFont="1" applyFill="1" applyAlignment="1">
      <alignment horizontal="left" indent="1"/>
    </xf>
    <xf numFmtId="175" fontId="45" fillId="6" borderId="3" xfId="0" applyNumberFormat="1" applyFont="1" applyFill="1" applyBorder="1"/>
    <xf numFmtId="0" fontId="46" fillId="2" borderId="0" xfId="5" applyFont="1" applyFill="1" applyAlignment="1">
      <alignment horizontal="left"/>
    </xf>
    <xf numFmtId="3" fontId="1" fillId="2" borderId="0" xfId="5" applyNumberFormat="1" applyFont="1" applyFill="1"/>
    <xf numFmtId="175" fontId="2" fillId="2" borderId="0" xfId="10" applyNumberFormat="1" applyFont="1" applyFill="1"/>
    <xf numFmtId="9" fontId="1" fillId="2" borderId="0" xfId="5" applyNumberFormat="1" applyFont="1" applyFill="1"/>
    <xf numFmtId="0" fontId="1" fillId="2" borderId="0" xfId="5" applyFont="1" applyFill="1" applyAlignment="1">
      <alignment horizontal="right"/>
    </xf>
    <xf numFmtId="178" fontId="36" fillId="0" borderId="0" xfId="6" applyNumberFormat="1" applyFont="1" applyFill="1" applyBorder="1"/>
    <xf numFmtId="178" fontId="27" fillId="0" borderId="0" xfId="6" applyNumberFormat="1" applyFont="1" applyFill="1" applyBorder="1"/>
    <xf numFmtId="9" fontId="27" fillId="0" borderId="0" xfId="1" applyFont="1" applyFill="1" applyBorder="1"/>
    <xf numFmtId="174" fontId="11" fillId="0" borderId="0" xfId="6" applyFont="1" applyFill="1" applyBorder="1"/>
    <xf numFmtId="9" fontId="39" fillId="0" borderId="0" xfId="1" applyFont="1" applyFill="1" applyBorder="1"/>
    <xf numFmtId="0" fontId="1" fillId="4" borderId="0" xfId="0" applyFont="1" applyFill="1"/>
    <xf numFmtId="0" fontId="5" fillId="4" borderId="0" xfId="0" applyFont="1" applyFill="1"/>
    <xf numFmtId="0" fontId="1" fillId="4" borderId="3" xfId="0" applyFont="1" applyFill="1" applyBorder="1"/>
    <xf numFmtId="0" fontId="1" fillId="4" borderId="3" xfId="0" applyFont="1" applyFill="1" applyBorder="1" applyAlignment="1">
      <alignment wrapText="1"/>
    </xf>
    <xf numFmtId="175" fontId="35" fillId="0" borderId="0" xfId="6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4" fontId="1" fillId="4" borderId="3" xfId="0" applyNumberFormat="1" applyFont="1" applyFill="1" applyBorder="1" applyAlignment="1">
      <alignment horizontal="right" vertical="center"/>
    </xf>
    <xf numFmtId="184" fontId="1" fillId="2" borderId="0" xfId="5" applyNumberFormat="1" applyFont="1" applyFill="1"/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4" fontId="1" fillId="0" borderId="3" xfId="0" applyNumberFormat="1" applyFont="1" applyBorder="1"/>
    <xf numFmtId="14" fontId="1" fillId="0" borderId="3" xfId="0" applyNumberFormat="1" applyFont="1" applyBorder="1" applyAlignment="1">
      <alignment horizontal="right" vertical="center"/>
    </xf>
    <xf numFmtId="0" fontId="1" fillId="0" borderId="3" xfId="0" applyFont="1" applyBorder="1"/>
    <xf numFmtId="3" fontId="1" fillId="6" borderId="3" xfId="5" applyNumberFormat="1" applyFont="1" applyFill="1" applyBorder="1"/>
    <xf numFmtId="9" fontId="1" fillId="2" borderId="0" xfId="0" quotePrefix="1" applyNumberFormat="1" applyFont="1" applyFill="1"/>
    <xf numFmtId="10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2" fillId="2" borderId="3" xfId="5" applyFont="1" applyFill="1" applyBorder="1" applyAlignment="1">
      <alignment horizontal="center" wrapText="1"/>
    </xf>
    <xf numFmtId="9" fontId="1" fillId="2" borderId="10" xfId="8" applyFont="1" applyFill="1" applyBorder="1" applyAlignment="1">
      <alignment horizontal="center"/>
    </xf>
    <xf numFmtId="0" fontId="5" fillId="2" borderId="0" xfId="5" applyFont="1" applyFill="1" applyAlignment="1">
      <alignment vertical="center"/>
    </xf>
    <xf numFmtId="0" fontId="27" fillId="2" borderId="6" xfId="0" applyFont="1" applyFill="1" applyBorder="1"/>
    <xf numFmtId="0" fontId="2" fillId="4" borderId="2" xfId="0" applyFont="1" applyFill="1" applyBorder="1" applyAlignment="1">
      <alignment horizontal="right" vertical="center"/>
    </xf>
    <xf numFmtId="0" fontId="27" fillId="2" borderId="2" xfId="0" applyFont="1" applyFill="1" applyBorder="1"/>
    <xf numFmtId="3" fontId="1" fillId="4" borderId="2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7" fillId="2" borderId="14" xfId="0" applyFont="1" applyFill="1" applyBorder="1"/>
    <xf numFmtId="0" fontId="1" fillId="3" borderId="1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7" fillId="2" borderId="9" xfId="0" applyFont="1" applyFill="1" applyBorder="1"/>
    <xf numFmtId="3" fontId="1" fillId="2" borderId="0" xfId="5" applyNumberFormat="1" applyFont="1" applyFill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0" fontId="3" fillId="5" borderId="0" xfId="5" applyFont="1" applyFill="1" applyAlignment="1">
      <alignment wrapText="1"/>
    </xf>
    <xf numFmtId="0" fontId="1" fillId="6" borderId="1" xfId="5" applyFont="1" applyFill="1" applyBorder="1"/>
    <xf numFmtId="0" fontId="1" fillId="6" borderId="15" xfId="5" applyFont="1" applyFill="1" applyBorder="1"/>
    <xf numFmtId="0" fontId="1" fillId="6" borderId="2" xfId="5" applyFont="1" applyFill="1" applyBorder="1"/>
    <xf numFmtId="0" fontId="32" fillId="0" borderId="0" xfId="0" applyFont="1"/>
    <xf numFmtId="0" fontId="33" fillId="0" borderId="0" xfId="5" applyFont="1"/>
    <xf numFmtId="0" fontId="34" fillId="0" borderId="0" xfId="5" applyFont="1"/>
    <xf numFmtId="0" fontId="35" fillId="0" borderId="0" xfId="5" applyFont="1"/>
    <xf numFmtId="0" fontId="35" fillId="0" borderId="0" xfId="5" applyFont="1" applyAlignment="1">
      <alignment horizontal="center"/>
    </xf>
    <xf numFmtId="167" fontId="35" fillId="0" borderId="0" xfId="5" applyNumberFormat="1" applyFont="1" applyAlignment="1">
      <alignment horizontal="center"/>
    </xf>
    <xf numFmtId="1" fontId="35" fillId="0" borderId="0" xfId="5" applyNumberFormat="1" applyFont="1" applyAlignment="1">
      <alignment horizontal="center"/>
    </xf>
    <xf numFmtId="176" fontId="35" fillId="0" borderId="0" xfId="5" applyNumberFormat="1" applyFont="1" applyAlignment="1">
      <alignment horizontal="center"/>
    </xf>
    <xf numFmtId="9" fontId="35" fillId="0" borderId="0" xfId="5" applyNumberFormat="1" applyFont="1" applyAlignment="1">
      <alignment horizontal="center"/>
    </xf>
    <xf numFmtId="3" fontId="35" fillId="0" borderId="0" xfId="5" applyNumberFormat="1" applyFont="1" applyAlignment="1">
      <alignment horizontal="center"/>
    </xf>
    <xf numFmtId="2" fontId="35" fillId="0" borderId="0" xfId="5" applyNumberFormat="1" applyFont="1" applyAlignment="1">
      <alignment horizontal="center"/>
    </xf>
    <xf numFmtId="180" fontId="27" fillId="0" borderId="0" xfId="0" applyNumberFormat="1" applyFont="1"/>
    <xf numFmtId="0" fontId="11" fillId="0" borderId="0" xfId="5" applyFont="1" applyAlignment="1">
      <alignment horizontal="center"/>
    </xf>
    <xf numFmtId="9" fontId="34" fillId="0" borderId="0" xfId="0" applyNumberFormat="1" applyFont="1"/>
    <xf numFmtId="0" fontId="11" fillId="0" borderId="0" xfId="5" applyFont="1"/>
    <xf numFmtId="0" fontId="35" fillId="0" borderId="0" xfId="0" applyFont="1"/>
    <xf numFmtId="0" fontId="35" fillId="0" borderId="0" xfId="0" applyFont="1" applyAlignment="1">
      <alignment horizontal="right"/>
    </xf>
    <xf numFmtId="175" fontId="35" fillId="0" borderId="0" xfId="0" applyNumberFormat="1" applyFont="1"/>
    <xf numFmtId="0" fontId="35" fillId="0" borderId="0" xfId="0" applyFont="1" applyAlignment="1">
      <alignment horizontal="center"/>
    </xf>
    <xf numFmtId="0" fontId="37" fillId="0" borderId="0" xfId="0" applyFont="1"/>
    <xf numFmtId="10" fontId="35" fillId="0" borderId="0" xfId="0" applyNumberFormat="1" applyFont="1"/>
    <xf numFmtId="178" fontId="35" fillId="0" borderId="0" xfId="0" applyNumberFormat="1" applyFont="1"/>
    <xf numFmtId="10" fontId="36" fillId="0" borderId="0" xfId="0" applyNumberFormat="1" applyFont="1"/>
    <xf numFmtId="0" fontId="39" fillId="0" borderId="0" xfId="0" applyFont="1"/>
    <xf numFmtId="180" fontId="35" fillId="0" borderId="0" xfId="0" applyNumberFormat="1" applyFont="1"/>
    <xf numFmtId="178" fontId="27" fillId="0" borderId="0" xfId="0" applyNumberFormat="1" applyFont="1"/>
    <xf numFmtId="177" fontId="35" fillId="0" borderId="0" xfId="0" applyNumberFormat="1" applyFont="1"/>
    <xf numFmtId="0" fontId="43" fillId="0" borderId="0" xfId="0" applyFont="1"/>
    <xf numFmtId="0" fontId="43" fillId="0" borderId="0" xfId="0" applyFont="1" applyAlignment="1">
      <alignment horizontal="right"/>
    </xf>
    <xf numFmtId="0" fontId="43" fillId="0" borderId="0" xfId="0" applyFont="1" applyAlignment="1">
      <alignment horizontal="right" wrapText="1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36" fillId="0" borderId="0" xfId="0" applyFont="1"/>
    <xf numFmtId="14" fontId="35" fillId="0" borderId="0" xfId="0" applyNumberFormat="1" applyFont="1"/>
    <xf numFmtId="14" fontId="38" fillId="0" borderId="0" xfId="0" applyNumberFormat="1" applyFont="1"/>
    <xf numFmtId="3" fontId="35" fillId="0" borderId="0" xfId="0" applyNumberFormat="1" applyFont="1"/>
    <xf numFmtId="174" fontId="27" fillId="0" borderId="0" xfId="0" applyNumberFormat="1" applyFont="1"/>
    <xf numFmtId="175" fontId="35" fillId="0" borderId="0" xfId="5" applyNumberFormat="1" applyFont="1"/>
    <xf numFmtId="175" fontId="36" fillId="0" borderId="0" xfId="0" applyNumberFormat="1" applyFont="1"/>
    <xf numFmtId="3" fontId="35" fillId="0" borderId="0" xfId="5" applyNumberFormat="1" applyFont="1"/>
    <xf numFmtId="175" fontId="11" fillId="0" borderId="0" xfId="5" applyNumberFormat="1" applyFont="1"/>
    <xf numFmtId="3" fontId="11" fillId="0" borderId="0" xfId="5" applyNumberFormat="1" applyFont="1"/>
    <xf numFmtId="183" fontId="27" fillId="0" borderId="0" xfId="0" applyNumberFormat="1" applyFont="1"/>
    <xf numFmtId="175" fontId="27" fillId="0" borderId="0" xfId="0" applyNumberFormat="1" applyFont="1"/>
    <xf numFmtId="0" fontId="31" fillId="0" borderId="0" xfId="0" applyFont="1" applyAlignment="1">
      <alignment horizontal="center"/>
    </xf>
    <xf numFmtId="14" fontId="35" fillId="0" borderId="0" xfId="0" applyNumberFormat="1" applyFont="1" applyAlignment="1">
      <alignment horizontal="left"/>
    </xf>
    <xf numFmtId="175" fontId="35" fillId="0" borderId="0" xfId="0" applyNumberFormat="1" applyFont="1" applyAlignment="1">
      <alignment horizontal="right"/>
    </xf>
    <xf numFmtId="175" fontId="31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right"/>
    </xf>
    <xf numFmtId="178" fontId="35" fillId="0" borderId="0" xfId="0" applyNumberFormat="1" applyFont="1" applyAlignment="1">
      <alignment horizontal="right"/>
    </xf>
    <xf numFmtId="0" fontId="1" fillId="3" borderId="13" xfId="0" applyFont="1" applyFill="1" applyBorder="1" applyAlignment="1">
      <alignment vertical="top"/>
    </xf>
    <xf numFmtId="0" fontId="3" fillId="5" borderId="1" xfId="5" applyFont="1" applyFill="1" applyBorder="1" applyAlignment="1">
      <alignment horizontal="center" wrapText="1"/>
    </xf>
    <xf numFmtId="0" fontId="3" fillId="5" borderId="15" xfId="5" applyFont="1" applyFill="1" applyBorder="1" applyAlignment="1">
      <alignment horizontal="center" wrapText="1"/>
    </xf>
    <xf numFmtId="0" fontId="3" fillId="5" borderId="2" xfId="5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7" fillId="0" borderId="0" xfId="0" applyFont="1" applyAlignment="1">
      <alignment horizontal="center"/>
    </xf>
    <xf numFmtId="0" fontId="1" fillId="2" borderId="1" xfId="5" applyFont="1" applyFill="1" applyBorder="1" applyAlignment="1">
      <alignment horizontal="left"/>
    </xf>
    <xf numFmtId="0" fontId="1" fillId="2" borderId="2" xfId="5" applyFont="1" applyFill="1" applyBorder="1" applyAlignment="1">
      <alignment horizontal="left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2" borderId="13" xfId="5" applyFont="1" applyFill="1" applyBorder="1" applyAlignment="1">
      <alignment horizontal="center" vertical="top"/>
    </xf>
    <xf numFmtId="0" fontId="1" fillId="2" borderId="0" xfId="5" applyFont="1" applyFill="1" applyAlignment="1">
      <alignment horizontal="center" vertical="top"/>
    </xf>
    <xf numFmtId="9" fontId="1" fillId="2" borderId="0" xfId="5" applyNumberFormat="1" applyFont="1" applyFill="1" applyAlignment="1">
      <alignment horizontal="center" vertical="top"/>
    </xf>
    <xf numFmtId="9" fontId="1" fillId="2" borderId="14" xfId="5" applyNumberFormat="1" applyFont="1" applyFill="1" applyBorder="1" applyAlignment="1">
      <alignment horizontal="center" vertical="top"/>
    </xf>
    <xf numFmtId="0" fontId="1" fillId="2" borderId="4" xfId="5" applyFont="1" applyFill="1" applyBorder="1" applyAlignment="1">
      <alignment vertical="top"/>
    </xf>
    <xf numFmtId="0" fontId="1" fillId="2" borderId="5" xfId="5" applyFont="1" applyFill="1" applyBorder="1" applyAlignment="1">
      <alignment vertical="top"/>
    </xf>
    <xf numFmtId="0" fontId="1" fillId="2" borderId="13" xfId="5" applyFont="1" applyFill="1" applyBorder="1" applyAlignment="1">
      <alignment vertical="top"/>
    </xf>
    <xf numFmtId="0" fontId="1" fillId="2" borderId="0" xfId="5" applyFont="1" applyFill="1" applyAlignment="1">
      <alignment vertical="top"/>
    </xf>
    <xf numFmtId="0" fontId="1" fillId="2" borderId="7" xfId="5" applyFont="1" applyFill="1" applyBorder="1" applyAlignment="1">
      <alignment vertical="top"/>
    </xf>
    <xf numFmtId="0" fontId="1" fillId="2" borderId="8" xfId="5" applyFont="1" applyFill="1" applyBorder="1" applyAlignment="1">
      <alignment vertical="top"/>
    </xf>
    <xf numFmtId="0" fontId="29" fillId="2" borderId="4" xfId="5" applyFont="1" applyFill="1" applyBorder="1" applyAlignment="1">
      <alignment horizontal="center" vertical="top"/>
    </xf>
    <xf numFmtId="0" fontId="29" fillId="2" borderId="5" xfId="5" applyFont="1" applyFill="1" applyBorder="1" applyAlignment="1">
      <alignment horizontal="center" vertical="top"/>
    </xf>
    <xf numFmtId="0" fontId="29" fillId="2" borderId="6" xfId="5" applyFont="1" applyFill="1" applyBorder="1" applyAlignment="1">
      <alignment horizontal="center" vertical="top"/>
    </xf>
    <xf numFmtId="0" fontId="1" fillId="2" borderId="7" xfId="5" applyFont="1" applyFill="1" applyBorder="1" applyAlignment="1">
      <alignment horizontal="center" vertical="top"/>
    </xf>
    <xf numFmtId="0" fontId="1" fillId="2" borderId="8" xfId="5" applyFont="1" applyFill="1" applyBorder="1" applyAlignment="1">
      <alignment horizontal="center" vertical="top"/>
    </xf>
    <xf numFmtId="9" fontId="1" fillId="2" borderId="8" xfId="5" applyNumberFormat="1" applyFont="1" applyFill="1" applyBorder="1" applyAlignment="1">
      <alignment horizontal="center" vertical="top"/>
    </xf>
    <xf numFmtId="9" fontId="1" fillId="2" borderId="9" xfId="5" applyNumberFormat="1" applyFont="1" applyFill="1" applyBorder="1" applyAlignment="1">
      <alignment horizontal="center" vertical="top"/>
    </xf>
    <xf numFmtId="0" fontId="1" fillId="2" borderId="1" xfId="5" applyFont="1" applyFill="1" applyBorder="1"/>
    <xf numFmtId="0" fontId="1" fillId="2" borderId="2" xfId="5" applyFont="1" applyFill="1" applyBorder="1"/>
    <xf numFmtId="0" fontId="1" fillId="2" borderId="4" xfId="5" applyFont="1" applyFill="1" applyBorder="1"/>
    <xf numFmtId="0" fontId="1" fillId="2" borderId="5" xfId="5" applyFont="1" applyFill="1" applyBorder="1"/>
    <xf numFmtId="0" fontId="10" fillId="2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169" fontId="1" fillId="2" borderId="10" xfId="0" applyNumberFormat="1" applyFont="1" applyFill="1" applyBorder="1" applyAlignment="1">
      <alignment horizontal="left"/>
    </xf>
    <xf numFmtId="169" fontId="1" fillId="2" borderId="12" xfId="0" applyNumberFormat="1" applyFont="1" applyFill="1" applyBorder="1" applyAlignment="1">
      <alignment horizontal="left"/>
    </xf>
    <xf numFmtId="169" fontId="1" fillId="2" borderId="11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16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" fillId="2" borderId="13" xfId="5" applyFont="1" applyFill="1" applyBorder="1"/>
    <xf numFmtId="0" fontId="1" fillId="2" borderId="0" xfId="5" applyFont="1" applyFill="1"/>
    <xf numFmtId="0" fontId="29" fillId="2" borderId="1" xfId="5" applyFont="1" applyFill="1" applyBorder="1" applyAlignment="1">
      <alignment horizontal="center" vertical="top"/>
    </xf>
    <xf numFmtId="0" fontId="29" fillId="2" borderId="15" xfId="5" applyFont="1" applyFill="1" applyBorder="1" applyAlignment="1">
      <alignment horizontal="center" vertical="top"/>
    </xf>
    <xf numFmtId="0" fontId="29" fillId="2" borderId="2" xfId="5" applyFont="1" applyFill="1" applyBorder="1" applyAlignment="1">
      <alignment horizontal="center" vertical="top"/>
    </xf>
  </cellXfs>
  <cellStyles count="11">
    <cellStyle name="Comma 2" xfId="2" xr:uid="{E7DCCB2F-49DB-4D27-B5DB-CAD6FEC84EF1}"/>
    <cellStyle name="Comma 2 2" xfId="10" xr:uid="{DA5A4E90-B28B-4F8B-BFE8-6A23A62079B0}"/>
    <cellStyle name="Currency 2" xfId="3" xr:uid="{20089FDA-7321-4BBA-A652-B283E5121DA4}"/>
    <cellStyle name="Milliers 2" xfId="6" xr:uid="{AE67EE06-7139-434B-9FAB-E6E854795735}"/>
    <cellStyle name="Monétaire 2" xfId="4" xr:uid="{B1D8DFCC-69B2-4253-BF40-B44A4192A38F}"/>
    <cellStyle name="Monétaire 3" xfId="7" xr:uid="{58F5FD13-B7DA-4199-A8AB-E6F9DE0011E3}"/>
    <cellStyle name="Monétaire 4" xfId="9" xr:uid="{E9F356E1-8F02-490E-8343-5878ECE63384}"/>
    <cellStyle name="Normal" xfId="0" builtinId="0"/>
    <cellStyle name="Normal 4" xfId="5" xr:uid="{C11FC269-DB7A-4E15-BA51-812821B059E2}"/>
    <cellStyle name="Percent" xfId="1" builtinId="5"/>
    <cellStyle name="Pourcentage 2" xfId="8" xr:uid="{BB6F0CEE-44FD-4D9B-B06E-1135ED07B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6F6A-8DB3-4643-9B90-2426A769AD17}">
  <dimension ref="A1:BA249"/>
  <sheetViews>
    <sheetView tabSelected="1" zoomScaleNormal="100" workbookViewId="0"/>
  </sheetViews>
  <sheetFormatPr defaultColWidth="9.140625" defaultRowHeight="15.75" x14ac:dyDescent="0.25"/>
  <cols>
    <col min="1" max="1" width="3.5703125" style="88" customWidth="1"/>
    <col min="2" max="2" width="11.140625" style="88" customWidth="1"/>
    <col min="3" max="4" width="26.85546875" style="88" customWidth="1"/>
    <col min="5" max="5" width="31.85546875" style="88" customWidth="1"/>
    <col min="6" max="6" width="19.140625" style="88" customWidth="1"/>
    <col min="7" max="7" width="24.85546875" style="88" customWidth="1"/>
    <col min="8" max="8" width="13.42578125" style="88" customWidth="1"/>
    <col min="9" max="9" width="13.5703125" style="88" customWidth="1"/>
    <col min="10" max="12" width="10.85546875" style="88" customWidth="1"/>
    <col min="13" max="13" width="14.85546875" style="90" customWidth="1"/>
    <col min="14" max="14" width="22.85546875" style="90" customWidth="1"/>
    <col min="15" max="15" width="11.140625" style="90" bestFit="1" customWidth="1"/>
    <col min="16" max="16" width="13.85546875" style="90" bestFit="1" customWidth="1"/>
    <col min="17" max="17" width="13.85546875" style="90" customWidth="1"/>
    <col min="18" max="18" width="14.42578125" style="90" customWidth="1"/>
    <col min="19" max="19" width="16.85546875" style="90" customWidth="1"/>
    <col min="20" max="20" width="13.140625" style="90" bestFit="1" customWidth="1"/>
    <col min="21" max="21" width="11" style="90" customWidth="1"/>
    <col min="22" max="22" width="9.140625" style="90"/>
    <col min="23" max="23" width="11.42578125" style="90" bestFit="1" customWidth="1"/>
    <col min="24" max="24" width="9.140625" style="90"/>
    <col min="25" max="25" width="13.42578125" style="90" customWidth="1"/>
    <col min="26" max="26" width="9.140625" style="90"/>
    <col min="27" max="27" width="9.85546875" style="90" customWidth="1"/>
    <col min="28" max="28" width="9.140625" style="90"/>
    <col min="29" max="29" width="11" style="90" bestFit="1" customWidth="1"/>
    <col min="30" max="16384" width="9.140625" style="90"/>
  </cols>
  <sheetData>
    <row r="1" spans="1:48" x14ac:dyDescent="0.25">
      <c r="A1" s="87" t="s">
        <v>70</v>
      </c>
      <c r="B1" s="87"/>
      <c r="H1" s="89"/>
      <c r="J1" s="89"/>
      <c r="N1" s="30" t="str">
        <f>A1</f>
        <v>RETFRC Spring 2025</v>
      </c>
    </row>
    <row r="2" spans="1:48" x14ac:dyDescent="0.25">
      <c r="A2" s="87" t="s">
        <v>144</v>
      </c>
      <c r="B2" s="87"/>
      <c r="H2" s="89"/>
      <c r="J2" s="89"/>
      <c r="N2" s="30" t="str">
        <f>A2</f>
        <v>Question 2</v>
      </c>
    </row>
    <row r="3" spans="1:48" ht="18.75" x14ac:dyDescent="0.3">
      <c r="A3" s="91"/>
      <c r="B3" s="88" t="s">
        <v>145</v>
      </c>
      <c r="H3" s="89"/>
      <c r="J3" s="89"/>
      <c r="N3" s="30"/>
    </row>
    <row r="4" spans="1:48" x14ac:dyDescent="0.25">
      <c r="A4" s="87"/>
      <c r="H4" s="89"/>
      <c r="J4" s="89"/>
      <c r="N4" s="30" t="s">
        <v>69</v>
      </c>
    </row>
    <row r="5" spans="1:48" x14ac:dyDescent="0.25">
      <c r="A5" s="87"/>
      <c r="B5" s="92"/>
      <c r="C5" s="88" t="s">
        <v>146</v>
      </c>
      <c r="H5" s="89"/>
      <c r="J5" s="89"/>
    </row>
    <row r="6" spans="1:48" x14ac:dyDescent="0.25">
      <c r="H6" s="89"/>
      <c r="J6" s="89"/>
    </row>
    <row r="7" spans="1:48" x14ac:dyDescent="0.25">
      <c r="C7" s="87" t="s">
        <v>75</v>
      </c>
      <c r="H7" s="89"/>
      <c r="J7" s="89"/>
    </row>
    <row r="8" spans="1:48" x14ac:dyDescent="0.25">
      <c r="C8" s="93"/>
      <c r="H8" s="89"/>
      <c r="J8" s="89"/>
    </row>
    <row r="9" spans="1:48" x14ac:dyDescent="0.25">
      <c r="C9" s="94" t="s">
        <v>76</v>
      </c>
      <c r="D9" s="95"/>
      <c r="E9" s="94" t="s">
        <v>147</v>
      </c>
      <c r="F9" s="96"/>
      <c r="G9" s="97"/>
      <c r="H9" s="89"/>
      <c r="J9" s="89"/>
    </row>
    <row r="10" spans="1:48" x14ac:dyDescent="0.25">
      <c r="C10" s="94" t="s">
        <v>148</v>
      </c>
      <c r="D10" s="95"/>
      <c r="E10" s="98">
        <v>65</v>
      </c>
      <c r="F10" s="96"/>
      <c r="G10" s="97"/>
      <c r="H10" s="89"/>
      <c r="J10" s="89"/>
    </row>
    <row r="11" spans="1:48" x14ac:dyDescent="0.25">
      <c r="C11" s="99" t="s">
        <v>149</v>
      </c>
      <c r="D11" s="100"/>
      <c r="E11" s="101">
        <v>55</v>
      </c>
      <c r="F11" s="102"/>
      <c r="G11" s="103"/>
      <c r="H11" s="89"/>
    </row>
    <row r="12" spans="1:48" x14ac:dyDescent="0.25">
      <c r="C12" s="104" t="s">
        <v>150</v>
      </c>
      <c r="D12" s="105"/>
      <c r="E12" s="106" t="s">
        <v>261</v>
      </c>
      <c r="F12" s="105"/>
      <c r="G12" s="107"/>
      <c r="H12" s="89"/>
    </row>
    <row r="13" spans="1:48" x14ac:dyDescent="0.25">
      <c r="C13" s="99"/>
      <c r="E13" s="294"/>
      <c r="G13" s="100"/>
      <c r="H13" s="89"/>
    </row>
    <row r="14" spans="1:48" x14ac:dyDescent="0.25">
      <c r="C14" s="99"/>
      <c r="E14" s="108" t="s">
        <v>262</v>
      </c>
      <c r="G14" s="100"/>
    </row>
    <row r="15" spans="1:48" x14ac:dyDescent="0.25">
      <c r="C15" s="110" t="s">
        <v>84</v>
      </c>
      <c r="D15" s="111"/>
      <c r="E15" s="105" t="s">
        <v>151</v>
      </c>
      <c r="F15" s="112"/>
      <c r="G15" s="113"/>
    </row>
    <row r="16" spans="1:48" s="88" customFormat="1" x14ac:dyDescent="0.25">
      <c r="C16" s="114"/>
      <c r="D16" s="115"/>
      <c r="F16" s="102"/>
      <c r="G16" s="103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</row>
    <row r="17" spans="3:48" s="88" customFormat="1" x14ac:dyDescent="0.25">
      <c r="C17" s="116"/>
      <c r="D17" s="117"/>
      <c r="E17" s="88" t="s">
        <v>152</v>
      </c>
      <c r="F17" s="118"/>
      <c r="G17" s="119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</row>
    <row r="18" spans="3:48" s="88" customFormat="1" x14ac:dyDescent="0.25">
      <c r="C18" s="120" t="s">
        <v>245</v>
      </c>
      <c r="D18" s="121"/>
      <c r="E18" s="122" t="s">
        <v>153</v>
      </c>
      <c r="F18" s="96"/>
      <c r="G18" s="97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</row>
    <row r="19" spans="3:48" s="88" customFormat="1" x14ac:dyDescent="0.25">
      <c r="C19" s="94" t="s">
        <v>246</v>
      </c>
      <c r="D19" s="95"/>
      <c r="E19" s="122" t="s">
        <v>55</v>
      </c>
      <c r="F19" s="96"/>
      <c r="G19" s="97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</row>
    <row r="20" spans="3:48" s="88" customFormat="1" x14ac:dyDescent="0.25">
      <c r="E20" s="109"/>
      <c r="F20" s="102"/>
      <c r="G20" s="102"/>
      <c r="H20" s="89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</row>
    <row r="21" spans="3:48" s="88" customFormat="1" x14ac:dyDescent="0.25">
      <c r="C21" s="88" t="s">
        <v>154</v>
      </c>
      <c r="D21" s="123"/>
      <c r="F21" s="102"/>
      <c r="G21" s="10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</row>
    <row r="23" spans="3:48" s="88" customFormat="1" x14ac:dyDescent="0.25">
      <c r="C23" s="93" t="s">
        <v>247</v>
      </c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</row>
    <row r="24" spans="3:48" s="88" customFormat="1" x14ac:dyDescent="0.25">
      <c r="C24" s="87" t="s">
        <v>155</v>
      </c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</row>
    <row r="25" spans="3:48" s="88" customFormat="1" x14ac:dyDescent="0.25">
      <c r="C25" s="326" t="s">
        <v>156</v>
      </c>
      <c r="D25" s="327"/>
      <c r="E25" s="124">
        <v>0.05</v>
      </c>
      <c r="F25" s="125" t="s">
        <v>157</v>
      </c>
      <c r="G25" s="125"/>
      <c r="H25" s="95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</row>
    <row r="26" spans="3:48" s="88" customFormat="1" x14ac:dyDescent="0.25">
      <c r="C26" s="94" t="s">
        <v>248</v>
      </c>
      <c r="D26" s="95"/>
      <c r="E26" s="124">
        <v>7.0000000000000007E-2</v>
      </c>
      <c r="F26" s="125"/>
      <c r="G26" s="125"/>
      <c r="H26" s="95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</row>
    <row r="27" spans="3:48" s="88" customFormat="1" x14ac:dyDescent="0.25">
      <c r="C27" s="94" t="s">
        <v>286</v>
      </c>
      <c r="D27" s="95"/>
      <c r="E27" s="124">
        <v>0.03</v>
      </c>
      <c r="F27" s="125" t="s">
        <v>157</v>
      </c>
      <c r="G27" s="125"/>
      <c r="H27" s="95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</row>
    <row r="28" spans="3:48" s="88" customFormat="1" x14ac:dyDescent="0.25">
      <c r="C28" s="94" t="s">
        <v>158</v>
      </c>
      <c r="D28" s="107"/>
      <c r="E28" s="126" t="s">
        <v>55</v>
      </c>
      <c r="F28" s="125"/>
      <c r="G28" s="125"/>
      <c r="H28" s="95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</row>
    <row r="29" spans="3:48" s="88" customFormat="1" x14ac:dyDescent="0.25">
      <c r="C29" s="326" t="s">
        <v>96</v>
      </c>
      <c r="D29" s="327"/>
      <c r="E29" s="104" t="s">
        <v>249</v>
      </c>
      <c r="F29" s="105"/>
      <c r="G29" s="105"/>
      <c r="H29" s="107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</row>
    <row r="30" spans="3:48" s="88" customFormat="1" x14ac:dyDescent="0.25">
      <c r="C30" s="328" t="s">
        <v>291</v>
      </c>
      <c r="D30" s="329"/>
      <c r="E30" s="319" t="s">
        <v>106</v>
      </c>
      <c r="F30" s="320"/>
      <c r="G30" s="320" t="s">
        <v>250</v>
      </c>
      <c r="H30" s="321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</row>
    <row r="31" spans="3:48" s="88" customFormat="1" x14ac:dyDescent="0.25">
      <c r="C31" s="99"/>
      <c r="E31" s="309">
        <v>60</v>
      </c>
      <c r="F31" s="310"/>
      <c r="G31" s="311">
        <v>0.7</v>
      </c>
      <c r="H31" s="31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</row>
    <row r="32" spans="3:48" x14ac:dyDescent="0.25">
      <c r="C32" s="370"/>
      <c r="D32" s="371"/>
      <c r="E32" s="309">
        <v>65</v>
      </c>
      <c r="F32" s="310"/>
      <c r="G32" s="311">
        <v>1</v>
      </c>
      <c r="H32" s="312"/>
    </row>
    <row r="33" spans="3:29" x14ac:dyDescent="0.25">
      <c r="C33" s="94" t="s">
        <v>289</v>
      </c>
      <c r="D33" s="125"/>
      <c r="E33" s="128" t="s">
        <v>290</v>
      </c>
      <c r="F33" s="129"/>
      <c r="G33" s="130"/>
      <c r="H33" s="131"/>
    </row>
    <row r="34" spans="3:29" x14ac:dyDescent="0.25">
      <c r="C34" s="313" t="s">
        <v>159</v>
      </c>
      <c r="D34" s="314"/>
      <c r="E34" s="372" t="s">
        <v>106</v>
      </c>
      <c r="F34" s="373"/>
      <c r="G34" s="373" t="s">
        <v>250</v>
      </c>
      <c r="H34" s="374"/>
    </row>
    <row r="35" spans="3:29" x14ac:dyDescent="0.25">
      <c r="C35" s="315"/>
      <c r="D35" s="316"/>
      <c r="E35" s="309">
        <v>35</v>
      </c>
      <c r="F35" s="310"/>
      <c r="G35" s="311">
        <v>0.1</v>
      </c>
      <c r="H35" s="312"/>
    </row>
    <row r="36" spans="3:29" x14ac:dyDescent="0.25">
      <c r="C36" s="317"/>
      <c r="D36" s="318"/>
      <c r="E36" s="322">
        <v>45</v>
      </c>
      <c r="F36" s="323"/>
      <c r="G36" s="324">
        <v>0.05</v>
      </c>
      <c r="H36" s="325"/>
    </row>
    <row r="37" spans="3:29" x14ac:dyDescent="0.25">
      <c r="C37" s="326" t="s">
        <v>98</v>
      </c>
      <c r="D37" s="327"/>
      <c r="E37" s="128" t="s">
        <v>99</v>
      </c>
      <c r="F37" s="129"/>
      <c r="G37" s="130"/>
      <c r="H37" s="131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</row>
    <row r="38" spans="3:29" x14ac:dyDescent="0.25">
      <c r="C38" s="87"/>
      <c r="E38" s="133"/>
      <c r="M38" s="242"/>
    </row>
    <row r="39" spans="3:29" x14ac:dyDescent="0.25">
      <c r="C39" s="87" t="s">
        <v>160</v>
      </c>
      <c r="M39" s="243"/>
      <c r="N39" s="244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</row>
    <row r="40" spans="3:29" x14ac:dyDescent="0.25">
      <c r="C40" s="134" t="s">
        <v>161</v>
      </c>
      <c r="D40" s="125"/>
      <c r="E40" s="135"/>
      <c r="F40" s="125"/>
      <c r="G40" s="125"/>
      <c r="H40" s="95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</row>
    <row r="41" spans="3:29" x14ac:dyDescent="0.25">
      <c r="C41" s="120" t="s">
        <v>162</v>
      </c>
      <c r="D41" s="121"/>
      <c r="E41" s="136" t="s">
        <v>163</v>
      </c>
      <c r="F41" s="127"/>
      <c r="G41" s="127"/>
      <c r="H41" s="121"/>
      <c r="M41" s="246"/>
      <c r="N41" s="247"/>
      <c r="O41" s="246"/>
      <c r="P41" s="246"/>
      <c r="Q41" s="246"/>
      <c r="R41" s="248"/>
      <c r="S41" s="249"/>
      <c r="T41" s="250"/>
      <c r="U41" s="246"/>
      <c r="V41" s="251"/>
      <c r="W41" s="137"/>
      <c r="X41" s="249"/>
      <c r="Y41" s="137"/>
      <c r="Z41" s="246"/>
      <c r="AA41" s="137"/>
      <c r="AB41" s="137"/>
    </row>
    <row r="42" spans="3:29" x14ac:dyDescent="0.25">
      <c r="C42" s="94" t="s">
        <v>164</v>
      </c>
      <c r="D42" s="95"/>
      <c r="E42" s="138" t="s">
        <v>165</v>
      </c>
      <c r="F42" s="125"/>
      <c r="G42" s="125"/>
      <c r="H42" s="95"/>
      <c r="M42" s="246"/>
      <c r="N42" s="248"/>
      <c r="O42" s="246"/>
      <c r="P42" s="246"/>
      <c r="Q42" s="246"/>
      <c r="R42" s="248"/>
      <c r="S42" s="249"/>
      <c r="T42" s="250"/>
      <c r="U42" s="252"/>
      <c r="V42" s="137"/>
      <c r="W42" s="137"/>
      <c r="X42" s="249"/>
      <c r="Y42" s="137"/>
      <c r="Z42" s="246"/>
      <c r="AA42" s="137"/>
      <c r="AB42" s="137"/>
    </row>
    <row r="43" spans="3:29" x14ac:dyDescent="0.25">
      <c r="C43" s="134" t="s">
        <v>166</v>
      </c>
      <c r="D43" s="95"/>
      <c r="E43" s="138"/>
      <c r="F43" s="125"/>
      <c r="G43" s="125"/>
      <c r="H43" s="95"/>
      <c r="AA43" s="132"/>
      <c r="AB43" s="132"/>
      <c r="AC43" s="253"/>
    </row>
    <row r="44" spans="3:29" x14ac:dyDescent="0.25">
      <c r="C44" s="94" t="s">
        <v>167</v>
      </c>
      <c r="D44" s="95"/>
      <c r="E44" s="138" t="s">
        <v>168</v>
      </c>
      <c r="F44" s="125"/>
      <c r="G44" s="125"/>
      <c r="H44" s="95"/>
      <c r="M44" s="243"/>
      <c r="N44" s="244"/>
      <c r="O44" s="245"/>
    </row>
    <row r="45" spans="3:29" x14ac:dyDescent="0.25">
      <c r="C45" s="134" t="s">
        <v>169</v>
      </c>
      <c r="D45" s="95"/>
      <c r="E45" s="138"/>
      <c r="F45" s="125"/>
      <c r="G45" s="125"/>
      <c r="H45" s="95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</row>
    <row r="46" spans="3:29" x14ac:dyDescent="0.25">
      <c r="C46" s="326" t="s">
        <v>170</v>
      </c>
      <c r="D46" s="327"/>
      <c r="E46" s="138">
        <v>4.5499999999999999E-2</v>
      </c>
      <c r="F46" s="125"/>
      <c r="G46" s="125"/>
      <c r="H46" s="95"/>
      <c r="M46" s="246"/>
      <c r="N46" s="248"/>
      <c r="O46" s="246"/>
      <c r="P46" s="246"/>
      <c r="Q46" s="246"/>
      <c r="R46" s="248"/>
      <c r="S46" s="249"/>
      <c r="T46" s="252"/>
      <c r="U46" s="252"/>
      <c r="V46" s="137"/>
      <c r="W46" s="137"/>
      <c r="X46" s="249"/>
      <c r="Y46" s="137"/>
      <c r="Z46" s="246"/>
      <c r="AA46" s="137"/>
      <c r="AB46" s="137"/>
    </row>
    <row r="47" spans="3:29" x14ac:dyDescent="0.25">
      <c r="C47" s="94" t="s">
        <v>251</v>
      </c>
      <c r="D47" s="95"/>
      <c r="E47" s="139">
        <v>400000</v>
      </c>
      <c r="F47" s="125"/>
      <c r="G47" s="125"/>
      <c r="H47" s="95"/>
      <c r="M47" s="246"/>
      <c r="N47" s="246"/>
      <c r="O47" s="246"/>
      <c r="P47" s="246"/>
      <c r="Q47" s="246"/>
      <c r="R47" s="248"/>
      <c r="S47" s="249"/>
      <c r="T47" s="252"/>
      <c r="U47" s="252"/>
      <c r="V47" s="137"/>
      <c r="W47" s="137"/>
      <c r="X47" s="249"/>
      <c r="Y47" s="137"/>
      <c r="Z47" s="246"/>
      <c r="AA47" s="137"/>
      <c r="AB47" s="137"/>
    </row>
    <row r="48" spans="3:29" x14ac:dyDescent="0.25">
      <c r="C48" s="94" t="s">
        <v>93</v>
      </c>
      <c r="D48" s="95"/>
      <c r="E48" s="126" t="s">
        <v>171</v>
      </c>
      <c r="F48" s="125"/>
      <c r="G48" s="125"/>
      <c r="H48" s="95"/>
      <c r="M48" s="246"/>
      <c r="N48" s="246"/>
      <c r="O48" s="246"/>
      <c r="P48" s="246"/>
      <c r="Q48" s="246"/>
      <c r="R48" s="248"/>
      <c r="S48" s="249"/>
      <c r="T48" s="252"/>
      <c r="U48" s="252"/>
      <c r="V48" s="137"/>
      <c r="W48" s="137"/>
      <c r="X48" s="249"/>
      <c r="Y48" s="137"/>
      <c r="Z48" s="246"/>
      <c r="AA48" s="137"/>
      <c r="AB48" s="137"/>
    </row>
    <row r="49" spans="3:53" x14ac:dyDescent="0.25">
      <c r="E49" s="109"/>
      <c r="F49" s="102"/>
      <c r="G49" s="102"/>
      <c r="H49" s="89"/>
      <c r="M49" s="246"/>
      <c r="N49" s="254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132"/>
      <c r="AB49" s="132"/>
    </row>
    <row r="50" spans="3:53" x14ac:dyDescent="0.25">
      <c r="C50" s="140" t="s">
        <v>172</v>
      </c>
      <c r="D50" s="141"/>
      <c r="AA50" s="253"/>
    </row>
    <row r="51" spans="3:53" x14ac:dyDescent="0.25">
      <c r="C51" s="87"/>
      <c r="D51" s="141"/>
      <c r="M51" s="242"/>
    </row>
    <row r="52" spans="3:53" x14ac:dyDescent="0.25">
      <c r="C52" s="142" t="s">
        <v>173</v>
      </c>
      <c r="D52" s="143" t="s">
        <v>174</v>
      </c>
      <c r="E52" s="143" t="s">
        <v>175</v>
      </c>
      <c r="H52" s="144"/>
      <c r="I52" s="145"/>
      <c r="J52" s="144"/>
      <c r="K52" s="144"/>
      <c r="L52" s="144"/>
      <c r="M52" s="243"/>
      <c r="N52" s="255"/>
      <c r="O52" s="256"/>
      <c r="P52" s="256"/>
      <c r="Q52" s="256"/>
    </row>
    <row r="53" spans="3:53" x14ac:dyDescent="0.25">
      <c r="C53" s="146" t="s">
        <v>106</v>
      </c>
      <c r="D53" s="147">
        <v>60</v>
      </c>
      <c r="E53" s="147">
        <v>40</v>
      </c>
      <c r="F53" s="148"/>
      <c r="H53" s="144"/>
      <c r="I53" s="149"/>
      <c r="M53" s="257"/>
      <c r="N53" s="150"/>
      <c r="O53" s="256"/>
      <c r="P53" s="256"/>
      <c r="Q53" s="256"/>
    </row>
    <row r="54" spans="3:53" x14ac:dyDescent="0.25">
      <c r="C54" s="151" t="s">
        <v>176</v>
      </c>
      <c r="D54" s="152">
        <v>149000</v>
      </c>
      <c r="E54" s="152">
        <v>97000</v>
      </c>
      <c r="F54" s="148"/>
      <c r="H54" s="144"/>
      <c r="I54" s="149"/>
      <c r="M54" s="257"/>
      <c r="N54" s="150"/>
      <c r="O54" s="256"/>
      <c r="P54" s="256"/>
      <c r="Q54" s="256"/>
    </row>
    <row r="55" spans="3:53" x14ac:dyDescent="0.25">
      <c r="C55" s="146" t="s">
        <v>177</v>
      </c>
      <c r="D55" s="152">
        <v>149000</v>
      </c>
      <c r="E55" s="152">
        <v>98000</v>
      </c>
      <c r="F55" s="148"/>
      <c r="H55" s="144"/>
      <c r="I55" s="149"/>
      <c r="J55" s="153"/>
      <c r="K55" s="153"/>
      <c r="L55" s="153"/>
      <c r="M55" s="257"/>
      <c r="O55" s="256"/>
      <c r="P55" s="256"/>
      <c r="Q55" s="256"/>
    </row>
    <row r="56" spans="3:53" x14ac:dyDescent="0.25">
      <c r="C56" s="146" t="s">
        <v>178</v>
      </c>
      <c r="D56" s="152">
        <v>150000</v>
      </c>
      <c r="E56" s="152">
        <v>100000</v>
      </c>
      <c r="F56" s="148"/>
      <c r="H56" s="144"/>
      <c r="I56" s="149"/>
      <c r="J56" s="153"/>
      <c r="K56" s="153"/>
      <c r="L56" s="153"/>
      <c r="M56" s="257"/>
      <c r="N56" s="150"/>
      <c r="O56" s="256"/>
      <c r="P56" s="256"/>
      <c r="Q56" s="256"/>
    </row>
    <row r="57" spans="3:53" x14ac:dyDescent="0.25">
      <c r="C57" s="151" t="s">
        <v>231</v>
      </c>
      <c r="D57" s="154">
        <v>20</v>
      </c>
      <c r="E57" s="154">
        <v>6</v>
      </c>
      <c r="F57" s="148"/>
      <c r="H57" s="155"/>
      <c r="I57" s="155"/>
      <c r="J57" s="153"/>
      <c r="K57" s="153"/>
      <c r="L57" s="153"/>
      <c r="M57" s="257"/>
      <c r="N57" s="257"/>
      <c r="O57" s="256"/>
      <c r="P57" s="256"/>
      <c r="Q57" s="256"/>
    </row>
    <row r="58" spans="3:53" x14ac:dyDescent="0.25">
      <c r="C58" s="148"/>
      <c r="D58" s="148"/>
      <c r="E58" s="148"/>
      <c r="F58" s="148"/>
      <c r="G58" s="148"/>
      <c r="H58" s="155"/>
      <c r="I58" s="155"/>
      <c r="J58" s="153"/>
      <c r="K58" s="153"/>
      <c r="L58" s="153"/>
      <c r="M58" s="257"/>
      <c r="O58" s="256"/>
      <c r="P58" s="258"/>
      <c r="Q58" s="258"/>
      <c r="S58" s="156"/>
    </row>
    <row r="59" spans="3:53" x14ac:dyDescent="0.25">
      <c r="C59" s="157" t="s">
        <v>179</v>
      </c>
      <c r="D59" s="143" t="s">
        <v>180</v>
      </c>
      <c r="E59" s="148"/>
      <c r="F59" s="148"/>
      <c r="G59" s="148"/>
      <c r="H59" s="155"/>
      <c r="I59" s="155"/>
      <c r="J59" s="153"/>
      <c r="K59" s="153"/>
      <c r="L59" s="153"/>
    </row>
    <row r="60" spans="3:53" x14ac:dyDescent="0.25">
      <c r="C60" s="146" t="s">
        <v>106</v>
      </c>
      <c r="D60" s="147">
        <v>60</v>
      </c>
      <c r="G60" s="148"/>
      <c r="H60" s="155"/>
      <c r="I60" s="155"/>
      <c r="J60" s="153"/>
      <c r="K60" s="153"/>
      <c r="L60" s="153"/>
      <c r="M60" s="243"/>
      <c r="N60" s="255"/>
      <c r="O60" s="158"/>
      <c r="P60" s="159"/>
      <c r="Q60" s="159"/>
    </row>
    <row r="61" spans="3:53" x14ac:dyDescent="0.25">
      <c r="C61" s="151" t="s">
        <v>58</v>
      </c>
      <c r="D61" s="160" t="s">
        <v>45</v>
      </c>
      <c r="E61" s="148"/>
      <c r="G61" s="148"/>
      <c r="H61" s="155"/>
      <c r="I61" s="155"/>
      <c r="J61" s="153"/>
      <c r="K61" s="153"/>
      <c r="L61" s="153"/>
      <c r="M61" s="257"/>
      <c r="N61" s="150"/>
      <c r="O61" s="158"/>
      <c r="P61" s="159"/>
      <c r="Q61" s="159"/>
    </row>
    <row r="62" spans="3:53" x14ac:dyDescent="0.25">
      <c r="C62" s="161" t="s">
        <v>181</v>
      </c>
      <c r="D62" s="152">
        <v>3000</v>
      </c>
      <c r="E62" s="148"/>
      <c r="G62" s="148"/>
      <c r="H62" s="155"/>
      <c r="M62" s="257"/>
      <c r="N62" s="150"/>
      <c r="O62" s="158"/>
      <c r="P62" s="159"/>
      <c r="Q62" s="159"/>
    </row>
    <row r="63" spans="3:53" s="88" customFormat="1" x14ac:dyDescent="0.25">
      <c r="C63" s="148"/>
      <c r="D63" s="148"/>
      <c r="E63" s="148"/>
      <c r="G63" s="148"/>
      <c r="H63" s="155"/>
      <c r="I63" s="155"/>
      <c r="J63" s="153"/>
      <c r="K63" s="153"/>
      <c r="L63" s="153"/>
      <c r="M63" s="257"/>
      <c r="N63" s="150"/>
      <c r="O63" s="158"/>
      <c r="P63" s="159"/>
      <c r="Q63" s="159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</row>
    <row r="64" spans="3:53" s="88" customFormat="1" x14ac:dyDescent="0.25">
      <c r="C64" s="157" t="s">
        <v>164</v>
      </c>
      <c r="D64" s="143" t="s">
        <v>182</v>
      </c>
      <c r="E64" s="143" t="s">
        <v>183</v>
      </c>
      <c r="F64" s="143" t="s">
        <v>184</v>
      </c>
      <c r="G64" s="148"/>
      <c r="H64" s="155"/>
      <c r="I64" s="155"/>
      <c r="J64" s="153"/>
      <c r="K64" s="153"/>
      <c r="L64" s="153"/>
      <c r="M64" s="257"/>
      <c r="N64" s="259"/>
      <c r="O64" s="158"/>
      <c r="P64" s="159"/>
      <c r="Q64" s="159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</row>
    <row r="65" spans="3:53" s="88" customFormat="1" x14ac:dyDescent="0.25">
      <c r="C65" s="146" t="s">
        <v>106</v>
      </c>
      <c r="D65" s="147">
        <v>61</v>
      </c>
      <c r="E65" s="147">
        <v>55</v>
      </c>
      <c r="F65" s="147">
        <v>76</v>
      </c>
      <c r="G65" s="148"/>
      <c r="H65" s="155"/>
      <c r="I65" s="155"/>
      <c r="J65" s="153"/>
      <c r="K65" s="153"/>
      <c r="L65" s="153"/>
      <c r="M65" s="257"/>
      <c r="N65" s="257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</row>
    <row r="66" spans="3:53" s="88" customFormat="1" x14ac:dyDescent="0.25">
      <c r="C66" s="146" t="s">
        <v>185</v>
      </c>
      <c r="D66" s="147">
        <v>60</v>
      </c>
      <c r="E66" s="147">
        <v>52</v>
      </c>
      <c r="F66" s="147">
        <v>70</v>
      </c>
      <c r="H66" s="155"/>
      <c r="I66" s="155"/>
      <c r="J66" s="155"/>
      <c r="K66" s="155"/>
      <c r="L66" s="155"/>
      <c r="M66" s="257"/>
      <c r="N66" s="90"/>
      <c r="O66" s="256"/>
      <c r="P66" s="258"/>
      <c r="Q66" s="258"/>
      <c r="R66" s="90"/>
      <c r="S66" s="156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</row>
    <row r="67" spans="3:53" s="88" customFormat="1" x14ac:dyDescent="0.25">
      <c r="C67" s="161" t="s">
        <v>186</v>
      </c>
      <c r="D67" s="152">
        <v>2200</v>
      </c>
      <c r="E67" s="152">
        <v>1600</v>
      </c>
      <c r="F67" s="152">
        <v>4000</v>
      </c>
      <c r="I67" s="155"/>
      <c r="J67" s="155"/>
      <c r="K67" s="155"/>
      <c r="L67" s="155"/>
      <c r="M67" s="260"/>
      <c r="N67" s="158"/>
      <c r="O67" s="257"/>
      <c r="P67" s="257"/>
      <c r="Q67" s="257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</row>
    <row r="68" spans="3:53" s="88" customFormat="1" x14ac:dyDescent="0.25">
      <c r="C68" s="161" t="s">
        <v>187</v>
      </c>
      <c r="D68" s="154" t="s">
        <v>188</v>
      </c>
      <c r="E68" s="154" t="s">
        <v>188</v>
      </c>
      <c r="F68" s="154" t="s">
        <v>189</v>
      </c>
      <c r="I68" s="148"/>
      <c r="J68" s="148"/>
      <c r="K68" s="148"/>
      <c r="L68" s="148"/>
      <c r="M68" s="260"/>
      <c r="N68" s="158"/>
      <c r="O68" s="257"/>
      <c r="P68" s="163"/>
      <c r="Q68" s="163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</row>
    <row r="69" spans="3:53" s="88" customFormat="1" x14ac:dyDescent="0.25">
      <c r="I69" s="148"/>
      <c r="J69" s="148"/>
      <c r="K69" s="148"/>
      <c r="L69" s="148"/>
      <c r="M69" s="90"/>
      <c r="N69" s="304"/>
      <c r="O69" s="304"/>
      <c r="P69" s="304"/>
      <c r="Q69" s="304"/>
      <c r="R69" s="304"/>
      <c r="S69" s="304"/>
      <c r="T69" s="304"/>
      <c r="U69" s="90"/>
      <c r="V69" s="90"/>
      <c r="W69" s="304"/>
      <c r="X69" s="304"/>
      <c r="Y69" s="304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</row>
    <row r="70" spans="3:53" s="88" customFormat="1" x14ac:dyDescent="0.25">
      <c r="E70" s="109"/>
      <c r="F70" s="102"/>
      <c r="G70" s="102"/>
      <c r="H70" s="89"/>
      <c r="M70" s="261"/>
      <c r="N70" s="246"/>
      <c r="O70" s="246"/>
      <c r="P70" s="246"/>
      <c r="Q70" s="246"/>
      <c r="R70" s="246"/>
      <c r="S70" s="246"/>
      <c r="T70" s="246"/>
      <c r="U70" s="90"/>
      <c r="V70" s="90"/>
      <c r="W70" s="246"/>
      <c r="X70" s="246"/>
      <c r="Y70" s="246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</row>
    <row r="71" spans="3:53" s="88" customFormat="1" x14ac:dyDescent="0.25">
      <c r="C71" s="87" t="s">
        <v>190</v>
      </c>
      <c r="D71" s="164"/>
      <c r="E71" s="164"/>
      <c r="F71" s="164"/>
      <c r="G71" s="164"/>
      <c r="H71" s="164"/>
      <c r="M71" s="261"/>
      <c r="N71" s="246"/>
      <c r="O71" s="246"/>
      <c r="P71" s="249"/>
      <c r="Q71" s="249"/>
      <c r="R71" s="137"/>
      <c r="S71" s="246"/>
      <c r="T71" s="132"/>
      <c r="U71" s="255"/>
      <c r="V71" s="90"/>
      <c r="W71" s="249"/>
      <c r="X71" s="246"/>
      <c r="Y71" s="132"/>
      <c r="Z71" s="255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</row>
    <row r="72" spans="3:53" s="88" customFormat="1" x14ac:dyDescent="0.25">
      <c r="C72" s="133"/>
      <c r="D72" s="164"/>
      <c r="E72" s="164"/>
      <c r="F72" s="164"/>
      <c r="G72" s="164"/>
      <c r="H72" s="164"/>
      <c r="I72" s="165"/>
      <c r="M72" s="261"/>
      <c r="N72" s="246"/>
      <c r="O72" s="90"/>
      <c r="P72" s="249"/>
      <c r="Q72" s="249"/>
      <c r="R72" s="137"/>
      <c r="S72" s="90"/>
      <c r="T72" s="132"/>
      <c r="U72" s="255"/>
      <c r="V72" s="90"/>
      <c r="W72" s="90"/>
      <c r="X72" s="90"/>
      <c r="Y72" s="132"/>
      <c r="Z72" s="255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</row>
    <row r="73" spans="3:53" s="88" customFormat="1" x14ac:dyDescent="0.25">
      <c r="C73" s="2"/>
      <c r="D73" s="166" t="s">
        <v>191</v>
      </c>
      <c r="E73" s="167"/>
      <c r="F73" s="164"/>
      <c r="G73" s="164"/>
      <c r="H73" s="164"/>
      <c r="I73" s="165"/>
      <c r="M73" s="261"/>
      <c r="N73" s="246"/>
      <c r="O73" s="90"/>
      <c r="P73" s="249"/>
      <c r="Q73" s="249"/>
      <c r="R73" s="137"/>
      <c r="S73" s="90"/>
      <c r="T73" s="132"/>
      <c r="U73" s="255"/>
      <c r="V73" s="90"/>
      <c r="W73" s="90"/>
      <c r="X73" s="90"/>
      <c r="Y73" s="132"/>
      <c r="Z73" s="255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</row>
    <row r="74" spans="3:53" s="88" customFormat="1" ht="18.75" x14ac:dyDescent="0.25">
      <c r="C74" s="168" t="s">
        <v>263</v>
      </c>
      <c r="D74" s="169">
        <v>15.4</v>
      </c>
      <c r="E74" s="164"/>
      <c r="F74" s="164"/>
      <c r="H74" s="164"/>
      <c r="I74" s="165"/>
      <c r="M74" s="261"/>
      <c r="N74" s="246"/>
      <c r="O74" s="90"/>
      <c r="P74" s="249"/>
      <c r="Q74" s="249"/>
      <c r="R74" s="137"/>
      <c r="S74" s="90"/>
      <c r="T74" s="132"/>
      <c r="U74" s="255"/>
      <c r="V74" s="90"/>
      <c r="W74" s="90"/>
      <c r="X74" s="90"/>
      <c r="Y74" s="132"/>
      <c r="Z74" s="255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</row>
    <row r="75" spans="3:53" s="88" customFormat="1" ht="18.75" x14ac:dyDescent="0.25">
      <c r="C75" s="168" t="s">
        <v>264</v>
      </c>
      <c r="D75" s="169">
        <v>15.3</v>
      </c>
      <c r="E75" s="164"/>
      <c r="F75" s="164"/>
      <c r="H75" s="164"/>
      <c r="I75" s="165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</row>
    <row r="76" spans="3:53" s="88" customFormat="1" ht="18.75" x14ac:dyDescent="0.25">
      <c r="C76" s="168" t="s">
        <v>265</v>
      </c>
      <c r="D76" s="169">
        <v>13.4</v>
      </c>
      <c r="E76" s="164"/>
      <c r="F76" s="164"/>
      <c r="G76" s="164"/>
      <c r="H76" s="164"/>
      <c r="I76" s="165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</row>
    <row r="77" spans="3:53" s="88" customFormat="1" ht="18.75" x14ac:dyDescent="0.25">
      <c r="C77" s="168" t="s">
        <v>266</v>
      </c>
      <c r="D77" s="169">
        <v>13.2</v>
      </c>
      <c r="E77" s="164"/>
      <c r="F77" s="164"/>
      <c r="G77" s="164"/>
      <c r="H77" s="164"/>
      <c r="I77" s="165"/>
      <c r="M77" s="90"/>
      <c r="N77" s="256"/>
      <c r="O77" s="256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</row>
    <row r="78" spans="3:53" s="88" customFormat="1" ht="18.75" x14ac:dyDescent="0.25">
      <c r="C78" s="168" t="s">
        <v>267</v>
      </c>
      <c r="D78" s="169">
        <v>14.2</v>
      </c>
      <c r="E78" s="164"/>
      <c r="F78" s="164"/>
      <c r="G78" s="164"/>
      <c r="H78" s="164"/>
      <c r="I78" s="165"/>
      <c r="M78" s="90"/>
      <c r="N78" s="257"/>
      <c r="O78" s="171"/>
      <c r="P78" s="90"/>
      <c r="Q78" s="90"/>
      <c r="R78" s="257"/>
      <c r="S78" s="262"/>
      <c r="T78" s="263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</row>
    <row r="79" spans="3:53" s="88" customFormat="1" ht="18.75" x14ac:dyDescent="0.25">
      <c r="C79" s="168" t="s">
        <v>268</v>
      </c>
      <c r="D79" s="169">
        <v>14</v>
      </c>
      <c r="E79" s="164"/>
      <c r="F79" s="164"/>
      <c r="G79" s="164"/>
      <c r="H79" s="164"/>
      <c r="I79" s="165"/>
      <c r="M79" s="90"/>
      <c r="N79" s="257"/>
      <c r="O79" s="264"/>
      <c r="P79" s="265"/>
      <c r="Q79" s="90"/>
      <c r="R79" s="257"/>
      <c r="S79" s="262"/>
      <c r="T79" s="263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</row>
    <row r="80" spans="3:53" ht="18.75" x14ac:dyDescent="0.25">
      <c r="C80" s="168" t="s">
        <v>269</v>
      </c>
      <c r="D80" s="169">
        <v>12.1</v>
      </c>
      <c r="E80" s="164"/>
      <c r="F80" s="164"/>
      <c r="G80" s="164"/>
      <c r="H80" s="164"/>
      <c r="I80" s="165"/>
      <c r="R80" s="257"/>
      <c r="S80" s="257"/>
      <c r="T80" s="266"/>
    </row>
    <row r="81" spans="3:29" ht="18.75" x14ac:dyDescent="0.25">
      <c r="C81" s="168" t="s">
        <v>287</v>
      </c>
      <c r="D81" s="169">
        <v>10.6</v>
      </c>
      <c r="E81" s="164"/>
      <c r="F81" s="164"/>
      <c r="G81" s="164"/>
      <c r="H81" s="164"/>
      <c r="I81" s="165"/>
      <c r="O81" s="267"/>
      <c r="P81" s="265"/>
      <c r="R81" s="257"/>
      <c r="S81" s="268"/>
      <c r="T81" s="265"/>
    </row>
    <row r="82" spans="3:29" ht="18.75" x14ac:dyDescent="0.25">
      <c r="C82" s="168" t="s">
        <v>288</v>
      </c>
      <c r="D82" s="169">
        <v>10.199999999999999</v>
      </c>
      <c r="E82" s="164"/>
      <c r="F82" s="164"/>
      <c r="G82" s="164"/>
      <c r="H82" s="164"/>
      <c r="I82" s="165"/>
      <c r="O82" s="267"/>
      <c r="P82" s="265"/>
      <c r="R82" s="257"/>
      <c r="S82" s="263"/>
      <c r="T82" s="265"/>
    </row>
    <row r="83" spans="3:29" x14ac:dyDescent="0.25">
      <c r="C83" s="133"/>
      <c r="D83" s="164"/>
      <c r="E83" s="164"/>
      <c r="F83" s="164"/>
      <c r="G83" s="164"/>
      <c r="H83" s="164"/>
      <c r="I83" s="165"/>
      <c r="O83" s="267"/>
      <c r="R83" s="257"/>
      <c r="S83" s="257"/>
      <c r="T83" s="257"/>
    </row>
    <row r="84" spans="3:29" x14ac:dyDescent="0.25">
      <c r="C84" s="87" t="s">
        <v>192</v>
      </c>
      <c r="D84" s="164"/>
      <c r="E84" s="164"/>
      <c r="F84" s="164"/>
      <c r="G84" s="164"/>
      <c r="H84" s="164"/>
      <c r="O84" s="267"/>
      <c r="P84" s="265"/>
      <c r="R84" s="257"/>
      <c r="S84" s="257"/>
      <c r="T84" s="257"/>
    </row>
    <row r="85" spans="3:29" x14ac:dyDescent="0.25">
      <c r="C85" s="2"/>
      <c r="D85" s="172" t="s">
        <v>193</v>
      </c>
      <c r="E85" s="172" t="s">
        <v>194</v>
      </c>
      <c r="F85" s="164"/>
      <c r="G85" s="164"/>
      <c r="H85" s="164"/>
      <c r="O85" s="267"/>
      <c r="R85" s="257"/>
      <c r="S85" s="257"/>
      <c r="T85" s="265"/>
    </row>
    <row r="86" spans="3:29" ht="18.75" x14ac:dyDescent="0.25">
      <c r="C86" s="173" t="s">
        <v>270</v>
      </c>
      <c r="D86" s="174">
        <v>9.39</v>
      </c>
      <c r="E86" s="174">
        <v>9.27</v>
      </c>
      <c r="F86" s="167"/>
      <c r="G86" s="167"/>
      <c r="H86" s="164"/>
      <c r="M86" s="269"/>
      <c r="N86" s="270"/>
      <c r="O86" s="270"/>
      <c r="P86" s="271"/>
      <c r="Q86" s="271"/>
      <c r="R86" s="272"/>
      <c r="S86" s="273"/>
      <c r="T86" s="272"/>
      <c r="U86" s="274"/>
    </row>
    <row r="87" spans="3:29" ht="18.75" x14ac:dyDescent="0.25">
      <c r="C87" s="173" t="s">
        <v>271</v>
      </c>
      <c r="D87" s="175">
        <v>8.8699999999999992</v>
      </c>
      <c r="E87" s="174">
        <v>8.75</v>
      </c>
      <c r="F87" s="167"/>
      <c r="G87" s="167"/>
      <c r="H87" s="164"/>
    </row>
    <row r="88" spans="3:29" ht="18.75" x14ac:dyDescent="0.25">
      <c r="C88" s="173" t="s">
        <v>272</v>
      </c>
      <c r="D88" s="174">
        <v>8.3800000000000008</v>
      </c>
      <c r="E88" s="174">
        <v>8.26</v>
      </c>
      <c r="F88" s="167"/>
      <c r="G88" s="167"/>
      <c r="H88" s="164"/>
      <c r="M88" s="275"/>
      <c r="N88" s="276"/>
      <c r="O88" s="277"/>
      <c r="P88" s="278"/>
      <c r="Q88" s="278"/>
      <c r="R88" s="176"/>
      <c r="S88" s="170"/>
      <c r="T88" s="176"/>
      <c r="U88" s="176"/>
      <c r="V88" s="265"/>
    </row>
    <row r="89" spans="3:29" ht="18.75" x14ac:dyDescent="0.25">
      <c r="C89" s="173" t="s">
        <v>273</v>
      </c>
      <c r="D89" s="174">
        <v>7.91</v>
      </c>
      <c r="E89" s="174">
        <v>7.79</v>
      </c>
      <c r="F89" s="167"/>
      <c r="G89" s="167"/>
      <c r="H89" s="164"/>
    </row>
    <row r="90" spans="3:29" ht="18.75" x14ac:dyDescent="0.25">
      <c r="C90" s="173" t="s">
        <v>274</v>
      </c>
      <c r="D90" s="174">
        <v>7.46</v>
      </c>
      <c r="E90" s="174">
        <v>7.35</v>
      </c>
      <c r="F90" s="167"/>
      <c r="G90" s="167"/>
      <c r="H90" s="164"/>
    </row>
    <row r="91" spans="3:29" ht="18.75" x14ac:dyDescent="0.25">
      <c r="C91" s="173" t="s">
        <v>275</v>
      </c>
      <c r="D91" s="174">
        <v>7.03</v>
      </c>
      <c r="E91" s="174">
        <v>6.93</v>
      </c>
      <c r="F91" s="167"/>
      <c r="G91" s="167"/>
      <c r="H91" s="164"/>
    </row>
    <row r="92" spans="3:29" ht="18.75" x14ac:dyDescent="0.25">
      <c r="C92" s="173" t="s">
        <v>276</v>
      </c>
      <c r="D92" s="174">
        <v>6.62</v>
      </c>
      <c r="E92" s="174">
        <v>6.52</v>
      </c>
      <c r="F92" s="167"/>
      <c r="G92" s="167"/>
      <c r="H92" s="164"/>
    </row>
    <row r="93" spans="3:29" ht="18.75" x14ac:dyDescent="0.25">
      <c r="C93" s="173" t="s">
        <v>277</v>
      </c>
      <c r="D93" s="174">
        <v>6.23</v>
      </c>
      <c r="E93" s="174">
        <v>6.13</v>
      </c>
      <c r="F93" s="167"/>
      <c r="G93" s="167"/>
      <c r="H93" s="164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</row>
    <row r="94" spans="3:29" ht="18.75" x14ac:dyDescent="0.25">
      <c r="C94" s="173" t="s">
        <v>278</v>
      </c>
      <c r="D94" s="174">
        <v>5.85</v>
      </c>
      <c r="E94" s="174">
        <v>5.76</v>
      </c>
      <c r="F94" s="167"/>
      <c r="G94" s="167"/>
      <c r="H94" s="164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</row>
    <row r="95" spans="3:29" ht="18.75" x14ac:dyDescent="0.25">
      <c r="C95" s="173" t="s">
        <v>279</v>
      </c>
      <c r="D95" s="174">
        <v>5.16</v>
      </c>
      <c r="E95" s="174">
        <v>5.08</v>
      </c>
      <c r="F95" s="167"/>
      <c r="G95" s="167"/>
      <c r="H95" s="164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</row>
    <row r="96" spans="3:29" ht="18.75" x14ac:dyDescent="0.25">
      <c r="C96" s="168" t="s">
        <v>263</v>
      </c>
      <c r="D96" s="175">
        <v>17.239999999999998</v>
      </c>
      <c r="E96" s="175">
        <v>17.14</v>
      </c>
      <c r="F96" s="167"/>
      <c r="G96" s="167"/>
      <c r="H96" s="164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</row>
    <row r="97" spans="3:29" ht="18.75" x14ac:dyDescent="0.25">
      <c r="C97" s="168" t="s">
        <v>265</v>
      </c>
      <c r="D97" s="175">
        <v>15.91</v>
      </c>
      <c r="E97" s="175">
        <v>15.81</v>
      </c>
      <c r="F97" s="167"/>
      <c r="G97" s="167"/>
      <c r="H97" s="164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</row>
    <row r="98" spans="3:29" ht="18.75" x14ac:dyDescent="0.25">
      <c r="C98" s="168" t="s">
        <v>280</v>
      </c>
      <c r="D98" s="175">
        <v>15.61</v>
      </c>
      <c r="E98" s="175">
        <v>15.5</v>
      </c>
      <c r="F98" s="167"/>
      <c r="G98" s="167"/>
      <c r="H98" s="164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</row>
    <row r="99" spans="3:29" ht="20.45" customHeight="1" x14ac:dyDescent="0.25">
      <c r="C99" s="168" t="s">
        <v>281</v>
      </c>
      <c r="D99" s="175">
        <v>15.3</v>
      </c>
      <c r="E99" s="175">
        <v>15.3</v>
      </c>
      <c r="F99" s="167"/>
      <c r="G99" s="167"/>
      <c r="H99" s="164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</row>
    <row r="100" spans="3:29" ht="18.75" x14ac:dyDescent="0.25">
      <c r="C100" s="168" t="s">
        <v>282</v>
      </c>
      <c r="D100" s="175">
        <v>15.1</v>
      </c>
      <c r="E100" s="175">
        <v>14.99</v>
      </c>
      <c r="F100" s="167"/>
      <c r="G100" s="167"/>
      <c r="H100" s="164"/>
      <c r="N100" s="246"/>
      <c r="O100" s="247"/>
      <c r="P100" s="246"/>
      <c r="Q100" s="246"/>
      <c r="R100" s="246"/>
      <c r="S100" s="248"/>
      <c r="T100" s="249"/>
      <c r="U100" s="252"/>
      <c r="V100" s="252"/>
      <c r="W100" s="137"/>
      <c r="X100" s="137"/>
      <c r="Y100" s="249"/>
      <c r="Z100" s="137"/>
      <c r="AA100" s="246"/>
      <c r="AB100" s="137"/>
      <c r="AC100" s="137"/>
    </row>
    <row r="101" spans="3:29" ht="15" customHeight="1" x14ac:dyDescent="0.25">
      <c r="C101" s="168" t="s">
        <v>283</v>
      </c>
      <c r="D101" s="175">
        <v>14.79</v>
      </c>
      <c r="E101" s="175">
        <v>14.69</v>
      </c>
      <c r="F101" s="167"/>
      <c r="G101" s="167"/>
      <c r="H101" s="164"/>
      <c r="AB101" s="132"/>
      <c r="AC101" s="132"/>
    </row>
    <row r="102" spans="3:29" ht="18.75" x14ac:dyDescent="0.25">
      <c r="C102" s="168" t="s">
        <v>269</v>
      </c>
      <c r="D102" s="175">
        <v>14.38</v>
      </c>
      <c r="E102" s="175">
        <v>14.38</v>
      </c>
      <c r="F102" s="167"/>
      <c r="G102" s="167"/>
      <c r="H102" s="164"/>
      <c r="N102" s="246"/>
      <c r="O102" s="246"/>
      <c r="P102" s="246"/>
      <c r="Q102" s="246"/>
      <c r="R102" s="246"/>
      <c r="S102" s="248"/>
      <c r="T102" s="249"/>
      <c r="U102" s="252"/>
      <c r="V102" s="252"/>
      <c r="W102" s="137"/>
      <c r="X102" s="137"/>
      <c r="Y102" s="249"/>
      <c r="Z102" s="137"/>
      <c r="AA102" s="246"/>
      <c r="AB102" s="246"/>
      <c r="AC102" s="246"/>
    </row>
    <row r="103" spans="3:29" ht="18.75" x14ac:dyDescent="0.25">
      <c r="C103" s="168" t="s">
        <v>284</v>
      </c>
      <c r="D103" s="175">
        <v>14.08</v>
      </c>
      <c r="E103" s="175">
        <v>14.08</v>
      </c>
      <c r="F103" s="167"/>
      <c r="G103" s="167"/>
      <c r="H103" s="164"/>
      <c r="T103" s="249"/>
      <c r="U103" s="252"/>
      <c r="V103" s="252"/>
      <c r="W103" s="137"/>
      <c r="X103" s="137"/>
      <c r="Y103" s="249"/>
      <c r="Z103" s="137"/>
      <c r="AA103" s="246"/>
      <c r="AB103" s="246"/>
      <c r="AC103" s="246"/>
    </row>
    <row r="104" spans="3:29" ht="18.75" x14ac:dyDescent="0.25">
      <c r="C104" s="168" t="s">
        <v>285</v>
      </c>
      <c r="D104" s="175">
        <v>12.65</v>
      </c>
      <c r="E104" s="175">
        <v>12.65</v>
      </c>
      <c r="F104" s="167"/>
      <c r="G104" s="167"/>
      <c r="H104" s="164"/>
      <c r="N104" s="246"/>
      <c r="O104" s="246"/>
      <c r="P104" s="246"/>
      <c r="Q104" s="246"/>
      <c r="R104" s="246"/>
      <c r="S104" s="246"/>
      <c r="T104" s="249"/>
      <c r="U104" s="252"/>
      <c r="V104" s="252"/>
      <c r="W104" s="137"/>
      <c r="X104" s="137"/>
      <c r="Y104" s="249"/>
      <c r="Z104" s="137"/>
      <c r="AA104" s="246"/>
      <c r="AB104" s="246"/>
      <c r="AC104" s="246"/>
    </row>
    <row r="105" spans="3:29" ht="18.75" x14ac:dyDescent="0.25">
      <c r="C105" s="168" t="s">
        <v>287</v>
      </c>
      <c r="D105" s="175">
        <v>10.3</v>
      </c>
      <c r="E105" s="175">
        <v>10.199999999999999</v>
      </c>
      <c r="F105" s="167"/>
      <c r="G105" s="167"/>
      <c r="H105" s="164"/>
      <c r="N105" s="246"/>
      <c r="O105" s="246"/>
      <c r="P105" s="137"/>
      <c r="Q105" s="137"/>
      <c r="R105" s="246"/>
      <c r="S105" s="137"/>
      <c r="T105" s="249"/>
      <c r="U105" s="252"/>
      <c r="V105" s="252"/>
      <c r="W105" s="137"/>
      <c r="X105" s="137"/>
      <c r="Y105" s="249"/>
      <c r="Z105" s="137"/>
      <c r="AA105" s="246"/>
      <c r="AB105" s="246"/>
      <c r="AC105" s="246"/>
    </row>
    <row r="106" spans="3:29" x14ac:dyDescent="0.25">
      <c r="E106" s="109"/>
      <c r="F106" s="102"/>
      <c r="G106" s="102"/>
      <c r="H106" s="89"/>
      <c r="S106" s="132"/>
      <c r="T106" s="249"/>
      <c r="U106" s="252"/>
      <c r="V106" s="252"/>
      <c r="W106" s="137"/>
      <c r="X106" s="137"/>
      <c r="Y106" s="249"/>
      <c r="Z106" s="137"/>
      <c r="AA106" s="246"/>
      <c r="AB106" s="246"/>
      <c r="AC106" s="246"/>
    </row>
    <row r="107" spans="3:29" x14ac:dyDescent="0.25">
      <c r="C107" s="87" t="s">
        <v>252</v>
      </c>
      <c r="F107" s="102"/>
      <c r="G107" s="102"/>
      <c r="H107" s="89"/>
      <c r="S107" s="248"/>
      <c r="T107" s="249"/>
      <c r="U107" s="252"/>
      <c r="V107" s="252"/>
      <c r="W107" s="137"/>
      <c r="X107" s="137"/>
      <c r="Y107" s="249"/>
      <c r="Z107" s="137"/>
      <c r="AA107" s="246"/>
      <c r="AB107" s="246"/>
      <c r="AC107" s="246"/>
    </row>
    <row r="108" spans="3:29" x14ac:dyDescent="0.25">
      <c r="C108" s="93"/>
      <c r="F108" s="102"/>
      <c r="G108" s="102"/>
      <c r="H108" s="89"/>
      <c r="T108" s="249"/>
      <c r="U108" s="252"/>
      <c r="V108" s="252"/>
      <c r="W108" s="137"/>
      <c r="X108" s="137"/>
      <c r="Y108" s="249"/>
      <c r="Z108" s="137"/>
      <c r="AA108" s="246"/>
      <c r="AB108" s="246"/>
      <c r="AC108" s="246"/>
    </row>
    <row r="109" spans="3:29" x14ac:dyDescent="0.25">
      <c r="C109" s="305" t="s">
        <v>99</v>
      </c>
      <c r="D109" s="306"/>
      <c r="E109" s="177">
        <v>2500000</v>
      </c>
      <c r="F109" s="102"/>
      <c r="G109" s="102"/>
      <c r="H109" s="89"/>
      <c r="N109" s="246"/>
      <c r="O109" s="246"/>
      <c r="P109" s="246"/>
      <c r="Q109" s="246"/>
      <c r="R109" s="246"/>
      <c r="S109" s="246"/>
      <c r="T109" s="249"/>
      <c r="U109" s="252"/>
      <c r="V109" s="252"/>
      <c r="W109" s="137"/>
      <c r="X109" s="137"/>
      <c r="Y109" s="249"/>
      <c r="Z109" s="137"/>
      <c r="AA109" s="246"/>
      <c r="AB109" s="246"/>
      <c r="AC109" s="246"/>
    </row>
    <row r="110" spans="3:29" x14ac:dyDescent="0.25">
      <c r="C110" s="109"/>
      <c r="D110" s="109"/>
      <c r="E110" s="178"/>
      <c r="F110" s="102"/>
      <c r="G110" s="102"/>
      <c r="H110" s="89"/>
      <c r="N110" s="246"/>
      <c r="O110" s="246"/>
      <c r="P110" s="137"/>
      <c r="Q110" s="137"/>
      <c r="R110" s="246"/>
      <c r="S110" s="137"/>
      <c r="T110" s="249"/>
      <c r="U110" s="252"/>
      <c r="V110" s="252"/>
      <c r="W110" s="137"/>
      <c r="X110" s="137"/>
      <c r="Y110" s="249"/>
      <c r="Z110" s="137"/>
      <c r="AA110" s="246"/>
      <c r="AB110" s="246"/>
      <c r="AC110" s="246"/>
    </row>
    <row r="111" spans="3:29" x14ac:dyDescent="0.25">
      <c r="C111" s="2" t="s">
        <v>196</v>
      </c>
      <c r="E111" s="109"/>
      <c r="F111" s="102"/>
      <c r="G111" s="102"/>
      <c r="H111" s="89"/>
      <c r="S111" s="132"/>
      <c r="T111" s="249"/>
      <c r="U111" s="252"/>
      <c r="V111" s="252"/>
      <c r="W111" s="137"/>
      <c r="X111" s="137"/>
      <c r="Y111" s="249"/>
      <c r="Z111" s="137"/>
      <c r="AA111" s="246"/>
      <c r="AB111" s="246"/>
      <c r="AC111" s="246"/>
    </row>
    <row r="112" spans="3:29" x14ac:dyDescent="0.25">
      <c r="C112" s="179"/>
      <c r="S112" s="248"/>
      <c r="T112" s="249"/>
      <c r="U112" s="252"/>
      <c r="V112" s="252"/>
      <c r="W112" s="137"/>
      <c r="X112" s="137"/>
      <c r="Y112" s="249"/>
      <c r="Z112" s="137"/>
      <c r="AA112" s="246"/>
      <c r="AB112" s="246"/>
      <c r="AC112" s="246"/>
    </row>
    <row r="113" spans="2:29" x14ac:dyDescent="0.25">
      <c r="C113" s="2" t="s">
        <v>253</v>
      </c>
      <c r="D113" s="180"/>
      <c r="T113" s="249"/>
      <c r="U113" s="252"/>
      <c r="V113" s="252"/>
      <c r="W113" s="137"/>
      <c r="X113" s="137"/>
      <c r="Y113" s="249"/>
      <c r="Z113" s="137"/>
      <c r="AA113" s="246"/>
      <c r="AB113" s="246"/>
      <c r="AC113" s="246"/>
    </row>
    <row r="114" spans="2:29" x14ac:dyDescent="0.25">
      <c r="B114" s="87" t="s">
        <v>0</v>
      </c>
      <c r="C114" s="179"/>
      <c r="N114" s="246"/>
      <c r="O114" s="246"/>
      <c r="P114" s="246"/>
      <c r="Q114" s="246"/>
      <c r="R114" s="246"/>
      <c r="S114" s="246"/>
      <c r="T114" s="249"/>
      <c r="U114" s="252"/>
      <c r="V114" s="252"/>
      <c r="W114" s="137"/>
      <c r="X114" s="137"/>
      <c r="Y114" s="249"/>
      <c r="Z114" s="137"/>
      <c r="AA114" s="246"/>
      <c r="AB114" s="246"/>
      <c r="AC114" s="246"/>
    </row>
    <row r="115" spans="2:29" x14ac:dyDescent="0.25">
      <c r="C115" s="179"/>
      <c r="N115" s="246"/>
      <c r="O115" s="246"/>
      <c r="P115" s="137"/>
      <c r="Q115" s="137"/>
      <c r="R115" s="246"/>
      <c r="S115" s="137"/>
      <c r="T115" s="249"/>
      <c r="U115" s="252"/>
      <c r="V115" s="252"/>
      <c r="W115" s="137"/>
      <c r="X115" s="137"/>
      <c r="Y115" s="249"/>
      <c r="Z115" s="137"/>
      <c r="AA115" s="246"/>
      <c r="AB115" s="246"/>
      <c r="AC115" s="246"/>
    </row>
    <row r="116" spans="2:29" x14ac:dyDescent="0.25">
      <c r="C116" s="181" t="s">
        <v>197</v>
      </c>
      <c r="D116" s="182"/>
      <c r="E116" s="183"/>
      <c r="F116" s="183"/>
      <c r="G116" s="183"/>
      <c r="H116" s="183"/>
      <c r="I116" s="184"/>
      <c r="S116" s="132"/>
      <c r="T116" s="249"/>
      <c r="U116" s="252"/>
      <c r="V116" s="252"/>
      <c r="W116" s="137"/>
      <c r="X116" s="137"/>
      <c r="Y116" s="249"/>
      <c r="Z116" s="137"/>
      <c r="AA116" s="246"/>
      <c r="AB116" s="246"/>
      <c r="AC116" s="246"/>
    </row>
    <row r="117" spans="2:29" x14ac:dyDescent="0.25">
      <c r="C117" s="92"/>
      <c r="D117" s="92"/>
      <c r="E117" s="185"/>
      <c r="F117" s="185"/>
      <c r="G117" s="185"/>
      <c r="H117" s="185"/>
      <c r="I117" s="185"/>
      <c r="N117" s="246"/>
      <c r="O117" s="246"/>
      <c r="P117" s="246"/>
      <c r="Q117" s="246"/>
      <c r="R117" s="246"/>
      <c r="S117" s="248"/>
      <c r="T117" s="249"/>
      <c r="U117" s="252"/>
      <c r="V117" s="252"/>
      <c r="W117" s="137"/>
      <c r="X117" s="137"/>
      <c r="Y117" s="249"/>
      <c r="Z117" s="137"/>
      <c r="AA117" s="246"/>
      <c r="AB117" s="246"/>
      <c r="AC117" s="246"/>
    </row>
    <row r="118" spans="2:29" x14ac:dyDescent="0.25">
      <c r="E118" s="186"/>
      <c r="T118" s="249"/>
      <c r="U118" s="252"/>
      <c r="V118" s="252"/>
      <c r="W118" s="137"/>
      <c r="X118" s="137"/>
      <c r="Y118" s="249"/>
      <c r="Z118" s="137"/>
      <c r="AA118" s="246"/>
      <c r="AB118" s="246"/>
      <c r="AC118" s="246"/>
    </row>
    <row r="119" spans="2:29" x14ac:dyDescent="0.25">
      <c r="C119" s="187" t="s">
        <v>198</v>
      </c>
      <c r="E119" s="188">
        <f>E109</f>
        <v>2500000</v>
      </c>
      <c r="F119" s="189"/>
      <c r="H119" s="189"/>
      <c r="I119" s="189"/>
      <c r="J119" s="189"/>
      <c r="K119" s="189"/>
      <c r="L119" s="189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</row>
    <row r="120" spans="2:29" x14ac:dyDescent="0.25">
      <c r="C120" s="189"/>
      <c r="E120" s="189"/>
      <c r="F120" s="189"/>
      <c r="H120" s="189"/>
      <c r="I120" s="189"/>
      <c r="J120" s="189"/>
      <c r="K120" s="189"/>
      <c r="L120" s="189"/>
      <c r="N120" s="246"/>
      <c r="O120" s="246"/>
      <c r="P120" s="137"/>
      <c r="Q120" s="137"/>
      <c r="R120" s="246"/>
      <c r="S120" s="137"/>
    </row>
    <row r="121" spans="2:29" x14ac:dyDescent="0.25">
      <c r="C121" s="87" t="s">
        <v>199</v>
      </c>
      <c r="S121" s="132"/>
    </row>
    <row r="122" spans="2:29" x14ac:dyDescent="0.25">
      <c r="C122" s="88" t="s">
        <v>200</v>
      </c>
    </row>
    <row r="123" spans="2:29" x14ac:dyDescent="0.25">
      <c r="C123" s="190" t="s">
        <v>173</v>
      </c>
      <c r="E123" s="191"/>
    </row>
    <row r="124" spans="2:29" x14ac:dyDescent="0.25">
      <c r="C124" s="190" t="s">
        <v>201</v>
      </c>
      <c r="E124" s="191"/>
      <c r="S124" s="279"/>
    </row>
    <row r="125" spans="2:29" x14ac:dyDescent="0.25">
      <c r="C125" s="190" t="s">
        <v>164</v>
      </c>
      <c r="E125" s="191"/>
      <c r="F125" s="192"/>
      <c r="H125" s="189"/>
      <c r="I125" s="189"/>
      <c r="J125" s="189"/>
      <c r="K125" s="189"/>
      <c r="L125" s="189"/>
      <c r="S125" s="279"/>
    </row>
    <row r="126" spans="2:29" x14ac:dyDescent="0.25">
      <c r="C126" s="88" t="s">
        <v>202</v>
      </c>
      <c r="E126" s="193">
        <f>SUM(E123:E125)</f>
        <v>0</v>
      </c>
      <c r="F126" s="189"/>
      <c r="H126" s="189"/>
      <c r="I126" s="189"/>
      <c r="J126" s="189"/>
      <c r="K126" s="189"/>
      <c r="L126" s="189"/>
      <c r="N126" s="257"/>
      <c r="O126" s="257"/>
      <c r="P126" s="257"/>
      <c r="Q126" s="257"/>
      <c r="R126" s="257"/>
      <c r="S126" s="257"/>
      <c r="T126" s="257"/>
      <c r="U126" s="257"/>
    </row>
    <row r="127" spans="2:29" x14ac:dyDescent="0.25">
      <c r="C127" s="88" t="s">
        <v>203</v>
      </c>
      <c r="E127" s="191"/>
      <c r="N127" s="245"/>
      <c r="O127" s="280"/>
      <c r="P127" s="280"/>
      <c r="Q127" s="280"/>
      <c r="R127" s="150"/>
      <c r="S127" s="281"/>
      <c r="T127" s="150"/>
    </row>
    <row r="128" spans="2:29" x14ac:dyDescent="0.25">
      <c r="C128" s="87" t="s">
        <v>204</v>
      </c>
      <c r="E128" s="194">
        <f>E127+E126</f>
        <v>0</v>
      </c>
      <c r="J128" s="195"/>
      <c r="K128" s="195"/>
      <c r="L128" s="195"/>
      <c r="N128" s="245"/>
      <c r="O128" s="280"/>
      <c r="P128" s="280"/>
      <c r="Q128" s="280"/>
      <c r="R128" s="150"/>
      <c r="S128" s="281"/>
      <c r="T128" s="150"/>
    </row>
    <row r="129" spans="3:23" x14ac:dyDescent="0.25">
      <c r="N129" s="245"/>
      <c r="O129" s="280"/>
      <c r="P129" s="245"/>
      <c r="Q129" s="245"/>
      <c r="R129" s="150"/>
      <c r="S129" s="281"/>
      <c r="T129" s="150"/>
      <c r="V129" s="256"/>
      <c r="W129" s="256"/>
    </row>
    <row r="130" spans="3:23" x14ac:dyDescent="0.25">
      <c r="F130" s="196"/>
      <c r="N130" s="245"/>
      <c r="O130" s="280"/>
      <c r="P130" s="245"/>
      <c r="Q130" s="282"/>
      <c r="R130" s="150"/>
      <c r="S130" s="281"/>
      <c r="T130" s="150"/>
      <c r="V130" s="256"/>
      <c r="W130" s="256"/>
    </row>
    <row r="131" spans="3:23" x14ac:dyDescent="0.25">
      <c r="C131" s="88" t="s">
        <v>205</v>
      </c>
      <c r="E131" s="191"/>
      <c r="F131" s="196"/>
      <c r="N131" s="245"/>
      <c r="O131" s="280"/>
      <c r="P131" s="282"/>
      <c r="Q131" s="282"/>
      <c r="R131" s="150"/>
      <c r="S131" s="197"/>
      <c r="T131" s="150"/>
      <c r="V131" s="279"/>
    </row>
    <row r="132" spans="3:23" x14ac:dyDescent="0.25">
      <c r="C132" s="88" t="s">
        <v>206</v>
      </c>
      <c r="E132" s="191"/>
      <c r="F132" s="196"/>
      <c r="N132" s="245"/>
      <c r="O132" s="280"/>
      <c r="P132" s="282"/>
      <c r="Q132" s="282"/>
      <c r="R132" s="150"/>
      <c r="S132" s="281"/>
      <c r="T132" s="150"/>
    </row>
    <row r="133" spans="3:23" x14ac:dyDescent="0.25">
      <c r="N133" s="275"/>
      <c r="O133" s="281"/>
      <c r="P133" s="275"/>
      <c r="Q133" s="281"/>
      <c r="R133" s="281"/>
      <c r="S133" s="281"/>
      <c r="T133" s="281"/>
    </row>
    <row r="134" spans="3:23" x14ac:dyDescent="0.25">
      <c r="T134" s="256"/>
      <c r="U134" s="198"/>
    </row>
    <row r="135" spans="3:23" x14ac:dyDescent="0.25">
      <c r="C135" s="187" t="s">
        <v>207</v>
      </c>
      <c r="E135" s="191"/>
      <c r="S135" s="283"/>
      <c r="T135" s="199"/>
    </row>
    <row r="136" spans="3:23" x14ac:dyDescent="0.25">
      <c r="N136" s="257"/>
      <c r="O136" s="257"/>
      <c r="P136" s="257"/>
      <c r="Q136" s="257"/>
      <c r="R136" s="257"/>
      <c r="S136" s="256"/>
    </row>
    <row r="137" spans="3:23" x14ac:dyDescent="0.25">
      <c r="C137" s="87" t="s">
        <v>208</v>
      </c>
      <c r="S137" s="200"/>
      <c r="T137" s="199"/>
    </row>
    <row r="138" spans="3:23" x14ac:dyDescent="0.25">
      <c r="C138" s="190" t="s">
        <v>173</v>
      </c>
      <c r="E138" s="191"/>
      <c r="F138" s="192"/>
      <c r="S138" s="284"/>
      <c r="T138" s="199"/>
    </row>
    <row r="139" spans="3:23" x14ac:dyDescent="0.25">
      <c r="C139" s="190" t="s">
        <v>201</v>
      </c>
      <c r="E139" s="191"/>
      <c r="F139" s="192"/>
      <c r="S139" s="253"/>
      <c r="T139" s="201"/>
      <c r="U139" s="253"/>
    </row>
    <row r="140" spans="3:23" x14ac:dyDescent="0.25">
      <c r="C140" s="190" t="s">
        <v>164</v>
      </c>
      <c r="E140" s="191"/>
      <c r="S140" s="253"/>
    </row>
    <row r="141" spans="3:23" x14ac:dyDescent="0.25">
      <c r="C141" s="87" t="s">
        <v>209</v>
      </c>
      <c r="E141" s="194">
        <f>SUM(E138:E140)</f>
        <v>0</v>
      </c>
      <c r="S141" s="285"/>
      <c r="T141" s="253"/>
    </row>
    <row r="142" spans="3:23" ht="15" customHeight="1" x14ac:dyDescent="0.25">
      <c r="S142" s="198"/>
      <c r="T142" s="253"/>
    </row>
    <row r="143" spans="3:23" ht="15" customHeight="1" x14ac:dyDescent="0.25">
      <c r="C143" s="87" t="s">
        <v>210</v>
      </c>
      <c r="E143" s="194">
        <f>E135-E141</f>
        <v>0</v>
      </c>
    </row>
    <row r="144" spans="3:23" x14ac:dyDescent="0.25">
      <c r="S144" s="256"/>
      <c r="T144" s="286"/>
    </row>
    <row r="145" spans="2:20" x14ac:dyDescent="0.25">
      <c r="N145" s="257"/>
      <c r="O145" s="260"/>
      <c r="P145" s="260"/>
      <c r="Q145" s="260"/>
      <c r="R145" s="287"/>
      <c r="S145" s="256"/>
      <c r="T145" s="253"/>
    </row>
    <row r="146" spans="2:20" x14ac:dyDescent="0.25">
      <c r="C146" s="202" t="s">
        <v>254</v>
      </c>
      <c r="D146" s="202"/>
      <c r="E146" s="202"/>
      <c r="F146" s="202"/>
      <c r="G146" s="202"/>
      <c r="N146" s="288"/>
      <c r="O146" s="289"/>
      <c r="P146" s="289"/>
      <c r="Q146" s="289"/>
      <c r="R146" s="290"/>
      <c r="S146" s="256"/>
      <c r="T146" s="253"/>
    </row>
    <row r="147" spans="2:20" x14ac:dyDescent="0.25">
      <c r="C147" s="203"/>
      <c r="D147" s="202"/>
      <c r="E147" s="202"/>
      <c r="F147" s="202"/>
      <c r="G147" s="202"/>
      <c r="N147" s="291"/>
      <c r="O147" s="289"/>
      <c r="P147" s="292"/>
      <c r="Q147" s="292"/>
      <c r="R147" s="290"/>
      <c r="S147" s="201"/>
    </row>
    <row r="148" spans="2:20" ht="31.5" x14ac:dyDescent="0.25">
      <c r="C148" s="204" t="s">
        <v>211</v>
      </c>
      <c r="D148" s="205" t="s">
        <v>212</v>
      </c>
      <c r="E148" s="205" t="s">
        <v>213</v>
      </c>
      <c r="F148" s="205" t="s">
        <v>214</v>
      </c>
      <c r="G148" s="205" t="s">
        <v>215</v>
      </c>
      <c r="N148" s="291"/>
      <c r="O148" s="206"/>
      <c r="P148" s="206"/>
      <c r="Q148" s="206"/>
      <c r="R148" s="290"/>
      <c r="S148" s="201"/>
    </row>
    <row r="149" spans="2:20" x14ac:dyDescent="0.25">
      <c r="C149" s="207" t="s">
        <v>216</v>
      </c>
      <c r="D149" s="208">
        <v>500</v>
      </c>
      <c r="E149" s="209" t="s">
        <v>217</v>
      </c>
      <c r="F149" s="204" t="s">
        <v>218</v>
      </c>
      <c r="G149" s="210">
        <v>48944</v>
      </c>
      <c r="N149" s="291"/>
      <c r="O149" s="206"/>
      <c r="P149" s="206"/>
      <c r="Q149" s="206"/>
      <c r="R149" s="290"/>
      <c r="S149" s="201"/>
    </row>
    <row r="150" spans="2:20" x14ac:dyDescent="0.25">
      <c r="C150" s="207" t="s">
        <v>219</v>
      </c>
      <c r="D150" s="208">
        <v>2400</v>
      </c>
      <c r="E150" s="209" t="s">
        <v>217</v>
      </c>
      <c r="F150" s="204" t="s">
        <v>218</v>
      </c>
      <c r="G150" s="210">
        <v>47118</v>
      </c>
      <c r="H150" s="211"/>
      <c r="N150" s="291"/>
      <c r="O150" s="289"/>
      <c r="P150" s="289"/>
      <c r="Q150" s="289"/>
      <c r="R150" s="290"/>
      <c r="S150" s="256"/>
    </row>
    <row r="151" spans="2:20" x14ac:dyDescent="0.25">
      <c r="N151" s="291"/>
      <c r="O151" s="289"/>
      <c r="P151" s="292"/>
      <c r="Q151" s="292"/>
      <c r="R151" s="290"/>
      <c r="S151" s="201"/>
    </row>
    <row r="152" spans="2:20" x14ac:dyDescent="0.25">
      <c r="C152" s="202" t="s">
        <v>255</v>
      </c>
      <c r="N152" s="291"/>
      <c r="O152" s="289"/>
      <c r="P152" s="289"/>
      <c r="Q152" s="289"/>
      <c r="R152" s="290"/>
      <c r="S152" s="201"/>
    </row>
    <row r="153" spans="2:20" x14ac:dyDescent="0.25">
      <c r="B153" s="87" t="s">
        <v>2</v>
      </c>
      <c r="N153" s="291"/>
      <c r="O153" s="289"/>
      <c r="P153" s="258"/>
      <c r="Q153" s="258"/>
      <c r="R153" s="290"/>
      <c r="S153" s="201"/>
      <c r="T153" s="265"/>
    </row>
    <row r="154" spans="2:20" x14ac:dyDescent="0.25">
      <c r="C154" s="295" t="s">
        <v>197</v>
      </c>
      <c r="D154" s="296"/>
      <c r="E154" s="296"/>
      <c r="F154" s="296"/>
      <c r="G154" s="296"/>
      <c r="H154" s="297"/>
      <c r="N154" s="291"/>
      <c r="O154" s="289"/>
      <c r="P154" s="258"/>
      <c r="Q154" s="258"/>
      <c r="R154" s="290"/>
      <c r="S154" s="201"/>
    </row>
    <row r="155" spans="2:20" x14ac:dyDescent="0.25">
      <c r="N155" s="291"/>
      <c r="O155" s="289"/>
      <c r="P155" s="258"/>
      <c r="Q155" s="258"/>
      <c r="R155" s="290"/>
      <c r="S155" s="201"/>
    </row>
    <row r="156" spans="2:20" x14ac:dyDescent="0.25">
      <c r="C156" s="88" t="s">
        <v>220</v>
      </c>
      <c r="N156" s="291"/>
      <c r="O156" s="289"/>
      <c r="P156" s="293"/>
      <c r="Q156" s="293"/>
      <c r="R156" s="290"/>
      <c r="S156" s="201"/>
      <c r="T156" s="265"/>
    </row>
    <row r="157" spans="2:20" ht="31.5" x14ac:dyDescent="0.25">
      <c r="C157" s="204" t="s">
        <v>211</v>
      </c>
      <c r="D157" s="205" t="s">
        <v>212</v>
      </c>
      <c r="E157" s="205" t="s">
        <v>213</v>
      </c>
      <c r="F157" s="205" t="s">
        <v>214</v>
      </c>
      <c r="G157" s="205" t="s">
        <v>215</v>
      </c>
      <c r="N157" s="257"/>
      <c r="O157" s="289"/>
      <c r="P157" s="289"/>
      <c r="Q157" s="289"/>
      <c r="R157" s="290"/>
      <c r="S157" s="201"/>
    </row>
    <row r="158" spans="2:20" x14ac:dyDescent="0.25">
      <c r="C158" s="212"/>
      <c r="D158" s="213"/>
      <c r="E158" s="214"/>
      <c r="F158" s="215"/>
      <c r="G158" s="216"/>
      <c r="N158" s="291"/>
      <c r="O158" s="289"/>
      <c r="P158" s="289"/>
      <c r="Q158" s="289"/>
      <c r="R158" s="290"/>
      <c r="S158" s="256"/>
    </row>
    <row r="159" spans="2:20" x14ac:dyDescent="0.25">
      <c r="C159" s="212"/>
      <c r="D159" s="213"/>
      <c r="E159" s="214"/>
      <c r="F159" s="217"/>
      <c r="G159" s="214"/>
      <c r="N159" s="288"/>
      <c r="O159" s="289"/>
      <c r="P159" s="289"/>
      <c r="Q159" s="289"/>
      <c r="R159" s="290"/>
    </row>
    <row r="160" spans="2:20" x14ac:dyDescent="0.25">
      <c r="C160" s="212"/>
      <c r="D160" s="213"/>
      <c r="E160" s="214"/>
      <c r="F160" s="217"/>
      <c r="G160" s="214"/>
    </row>
    <row r="161" spans="2:15" x14ac:dyDescent="0.25">
      <c r="C161" s="212"/>
      <c r="D161" s="213"/>
      <c r="E161" s="214"/>
      <c r="F161" s="217"/>
      <c r="G161" s="214"/>
    </row>
    <row r="162" spans="2:15" x14ac:dyDescent="0.25">
      <c r="C162" s="212"/>
      <c r="D162" s="213"/>
      <c r="E162" s="214"/>
      <c r="F162" s="217"/>
      <c r="G162" s="214"/>
    </row>
    <row r="164" spans="2:15" x14ac:dyDescent="0.25">
      <c r="C164" s="88" t="s">
        <v>221</v>
      </c>
      <c r="G164" s="218"/>
    </row>
    <row r="165" spans="2:15" x14ac:dyDescent="0.25">
      <c r="C165" s="88" t="s">
        <v>222</v>
      </c>
      <c r="G165" s="218"/>
    </row>
    <row r="166" spans="2:15" x14ac:dyDescent="0.25">
      <c r="O166" s="253"/>
    </row>
    <row r="169" spans="2:15" x14ac:dyDescent="0.25">
      <c r="B169" s="87"/>
      <c r="C169" s="219" t="s">
        <v>223</v>
      </c>
    </row>
    <row r="170" spans="2:15" x14ac:dyDescent="0.25">
      <c r="C170" s="220" t="s">
        <v>224</v>
      </c>
    </row>
    <row r="171" spans="2:15" x14ac:dyDescent="0.25">
      <c r="C171" s="221" t="s">
        <v>225</v>
      </c>
    </row>
    <row r="172" spans="2:15" x14ac:dyDescent="0.25">
      <c r="C172" s="221" t="s">
        <v>226</v>
      </c>
    </row>
    <row r="173" spans="2:15" x14ac:dyDescent="0.25">
      <c r="C173" s="221" t="s">
        <v>227</v>
      </c>
      <c r="D173" s="141"/>
    </row>
    <row r="175" spans="2:15" x14ac:dyDescent="0.25">
      <c r="C175" s="222" t="s">
        <v>228</v>
      </c>
      <c r="D175" s="141"/>
    </row>
    <row r="177" spans="3:18" x14ac:dyDescent="0.25">
      <c r="C177" s="142" t="s">
        <v>229</v>
      </c>
      <c r="D177" s="142" t="s">
        <v>113</v>
      </c>
      <c r="E177" s="142" t="s">
        <v>106</v>
      </c>
      <c r="F177" s="142" t="s">
        <v>230</v>
      </c>
      <c r="G177" s="223" t="s">
        <v>231</v>
      </c>
      <c r="H177" s="223" t="s">
        <v>232</v>
      </c>
    </row>
    <row r="178" spans="3:18" x14ac:dyDescent="0.25">
      <c r="C178" s="147">
        <v>1</v>
      </c>
      <c r="D178" s="224" t="s">
        <v>114</v>
      </c>
      <c r="E178" s="147">
        <f>D53+1</f>
        <v>61</v>
      </c>
      <c r="F178" s="147" t="s">
        <v>233</v>
      </c>
      <c r="G178" s="154">
        <v>21</v>
      </c>
      <c r="H178" s="152">
        <v>154500</v>
      </c>
    </row>
    <row r="179" spans="3:18" x14ac:dyDescent="0.25">
      <c r="C179" s="161">
        <v>2</v>
      </c>
      <c r="D179" s="147" t="s">
        <v>234</v>
      </c>
      <c r="E179" s="147">
        <f>E53+1</f>
        <v>41</v>
      </c>
      <c r="F179" s="147" t="s">
        <v>233</v>
      </c>
      <c r="G179" s="154" t="s">
        <v>233</v>
      </c>
      <c r="H179" s="152">
        <v>110000</v>
      </c>
    </row>
    <row r="180" spans="3:18" x14ac:dyDescent="0.25">
      <c r="C180" s="161">
        <v>3</v>
      </c>
      <c r="D180" s="147" t="s">
        <v>116</v>
      </c>
      <c r="E180" s="147">
        <f>D60+1</f>
        <v>61</v>
      </c>
      <c r="F180" s="152">
        <v>2400</v>
      </c>
      <c r="G180" s="154" t="s">
        <v>233</v>
      </c>
      <c r="H180" s="154" t="s">
        <v>233</v>
      </c>
    </row>
    <row r="181" spans="3:18" x14ac:dyDescent="0.25">
      <c r="C181" s="161">
        <v>4</v>
      </c>
      <c r="D181" s="147" t="s">
        <v>235</v>
      </c>
      <c r="E181" s="147">
        <f>D65+1</f>
        <v>62</v>
      </c>
      <c r="F181" s="152">
        <f>D67</f>
        <v>2200</v>
      </c>
      <c r="G181" s="147" t="s">
        <v>236</v>
      </c>
      <c r="H181" s="147" t="s">
        <v>236</v>
      </c>
    </row>
    <row r="182" spans="3:18" x14ac:dyDescent="0.25">
      <c r="C182" s="161">
        <v>5</v>
      </c>
      <c r="D182" s="147" t="s">
        <v>235</v>
      </c>
      <c r="E182" s="147">
        <f>E65+1</f>
        <v>56</v>
      </c>
      <c r="F182" s="152">
        <f>E67</f>
        <v>1600</v>
      </c>
      <c r="G182" s="147" t="s">
        <v>236</v>
      </c>
      <c r="H182" s="147" t="s">
        <v>236</v>
      </c>
    </row>
    <row r="183" spans="3:18" x14ac:dyDescent="0.25">
      <c r="C183" s="161">
        <v>6</v>
      </c>
      <c r="D183" s="147" t="s">
        <v>116</v>
      </c>
      <c r="E183" s="147">
        <f>F65+1</f>
        <v>77</v>
      </c>
      <c r="F183" s="152">
        <f>F67</f>
        <v>4000</v>
      </c>
      <c r="G183" s="147" t="s">
        <v>236</v>
      </c>
      <c r="H183" s="147" t="s">
        <v>236</v>
      </c>
    </row>
    <row r="185" spans="3:18" x14ac:dyDescent="0.25">
      <c r="C185" s="93" t="s">
        <v>88</v>
      </c>
    </row>
    <row r="186" spans="3:18" x14ac:dyDescent="0.25">
      <c r="C186" s="88" t="s">
        <v>237</v>
      </c>
    </row>
    <row r="188" spans="3:18" x14ac:dyDescent="0.25">
      <c r="C188" s="225" t="s">
        <v>195</v>
      </c>
      <c r="D188" s="164"/>
      <c r="E188" s="164"/>
      <c r="F188" s="164"/>
    </row>
    <row r="189" spans="3:18" x14ac:dyDescent="0.25">
      <c r="C189" s="93"/>
      <c r="E189" s="164"/>
      <c r="F189" s="164"/>
    </row>
    <row r="190" spans="3:18" x14ac:dyDescent="0.25">
      <c r="C190" s="298"/>
      <c r="D190" s="299"/>
      <c r="E190" s="226"/>
      <c r="F190" s="227">
        <v>2024</v>
      </c>
    </row>
    <row r="191" spans="3:18" x14ac:dyDescent="0.25">
      <c r="C191" s="300" t="s">
        <v>256</v>
      </c>
      <c r="D191" s="301"/>
      <c r="E191" s="228"/>
      <c r="F191" s="229">
        <f>E109</f>
        <v>2500000</v>
      </c>
      <c r="N191" s="256"/>
      <c r="O191" s="256"/>
      <c r="P191" s="256"/>
      <c r="Q191" s="256"/>
      <c r="R191" s="256"/>
    </row>
    <row r="192" spans="3:18" x14ac:dyDescent="0.25">
      <c r="C192" s="230" t="s">
        <v>257</v>
      </c>
      <c r="D192" s="231"/>
      <c r="E192" s="232"/>
      <c r="F192" s="229">
        <v>85500</v>
      </c>
      <c r="G192" s="89"/>
    </row>
    <row r="193" spans="2:20" x14ac:dyDescent="0.25">
      <c r="C193" s="300" t="s">
        <v>238</v>
      </c>
      <c r="D193" s="301"/>
      <c r="E193" s="228"/>
      <c r="F193" s="229">
        <f>-SUM(F181:F183)*12</f>
        <v>-93600</v>
      </c>
    </row>
    <row r="194" spans="2:20" x14ac:dyDescent="0.25">
      <c r="C194" s="300" t="s">
        <v>239</v>
      </c>
      <c r="D194" s="301"/>
      <c r="E194" s="228"/>
      <c r="F194" s="229">
        <v>-60000</v>
      </c>
    </row>
    <row r="195" spans="2:20" x14ac:dyDescent="0.25">
      <c r="C195" s="233" t="s">
        <v>194</v>
      </c>
      <c r="D195" s="234"/>
      <c r="E195" s="232"/>
      <c r="F195" s="229">
        <v>-700000</v>
      </c>
    </row>
    <row r="196" spans="2:20" x14ac:dyDescent="0.25">
      <c r="C196" s="300" t="s">
        <v>258</v>
      </c>
      <c r="D196" s="301"/>
      <c r="E196" s="228"/>
      <c r="F196" s="229">
        <v>-65120</v>
      </c>
    </row>
    <row r="197" spans="2:20" x14ac:dyDescent="0.25">
      <c r="C197" s="302" t="s">
        <v>240</v>
      </c>
      <c r="D197" s="303"/>
      <c r="E197" s="232"/>
      <c r="F197" s="229">
        <v>80000</v>
      </c>
    </row>
    <row r="198" spans="2:20" x14ac:dyDescent="0.25">
      <c r="C198" s="300" t="s">
        <v>259</v>
      </c>
      <c r="D198" s="301"/>
      <c r="E198" s="228"/>
      <c r="F198" s="229">
        <f>F199-SUM(F191:F197)</f>
        <v>-146780</v>
      </c>
    </row>
    <row r="199" spans="2:20" x14ac:dyDescent="0.25">
      <c r="C199" s="307" t="s">
        <v>241</v>
      </c>
      <c r="D199" s="308"/>
      <c r="E199" s="235"/>
      <c r="F199" s="229">
        <v>1600000</v>
      </c>
    </row>
    <row r="200" spans="2:20" x14ac:dyDescent="0.25">
      <c r="C200" s="202"/>
      <c r="D200" s="202"/>
      <c r="E200" s="202"/>
      <c r="F200" s="236"/>
    </row>
    <row r="201" spans="2:20" x14ac:dyDescent="0.25">
      <c r="C201" s="237"/>
      <c r="D201" s="202"/>
      <c r="E201" s="202"/>
      <c r="F201" s="164"/>
    </row>
    <row r="203" spans="2:20" ht="15.6" customHeight="1" x14ac:dyDescent="0.25">
      <c r="C203" s="88" t="s">
        <v>260</v>
      </c>
    </row>
    <row r="204" spans="2:20" x14ac:dyDescent="0.25">
      <c r="B204" s="87" t="s">
        <v>141</v>
      </c>
    </row>
    <row r="205" spans="2:20" x14ac:dyDescent="0.25">
      <c r="C205" s="295" t="s">
        <v>197</v>
      </c>
      <c r="D205" s="296"/>
      <c r="E205" s="296"/>
      <c r="F205" s="296"/>
      <c r="G205" s="296"/>
      <c r="H205" s="297"/>
      <c r="O205" s="267"/>
      <c r="R205" s="257"/>
      <c r="S205" s="257"/>
      <c r="T205" s="257"/>
    </row>
    <row r="206" spans="2:20" x14ac:dyDescent="0.25">
      <c r="C206" s="238"/>
      <c r="D206" s="238"/>
      <c r="E206" s="238"/>
      <c r="F206" s="238"/>
      <c r="G206" s="238"/>
      <c r="H206" s="238"/>
      <c r="O206" s="267"/>
      <c r="R206" s="257"/>
      <c r="S206" s="257"/>
      <c r="T206" s="257"/>
    </row>
    <row r="207" spans="2:20" x14ac:dyDescent="0.25">
      <c r="C207" s="92"/>
      <c r="D207" s="92"/>
      <c r="E207" s="185"/>
      <c r="F207" s="185"/>
      <c r="G207" s="185"/>
      <c r="H207" s="185"/>
      <c r="I207" s="185"/>
      <c r="O207" s="267"/>
      <c r="R207" s="257"/>
      <c r="S207" s="257"/>
      <c r="T207" s="257"/>
    </row>
    <row r="208" spans="2:20" x14ac:dyDescent="0.25">
      <c r="C208" s="88" t="s">
        <v>242</v>
      </c>
      <c r="G208" s="193">
        <f>E109-E126</f>
        <v>2500000</v>
      </c>
      <c r="O208" s="267"/>
      <c r="R208" s="257"/>
      <c r="S208" s="257"/>
      <c r="T208" s="257"/>
    </row>
    <row r="209" spans="3:20" x14ac:dyDescent="0.25">
      <c r="O209" s="267"/>
      <c r="R209" s="257"/>
      <c r="S209" s="257"/>
      <c r="T209" s="257"/>
    </row>
    <row r="210" spans="3:20" x14ac:dyDescent="0.25">
      <c r="C210" s="88" t="s">
        <v>243</v>
      </c>
      <c r="O210" s="267"/>
      <c r="R210" s="257"/>
      <c r="S210" s="257"/>
      <c r="T210" s="257"/>
    </row>
    <row r="211" spans="3:20" x14ac:dyDescent="0.25">
      <c r="C211" s="239"/>
      <c r="D211" s="240"/>
      <c r="E211" s="240"/>
      <c r="F211" s="241"/>
      <c r="G211" s="218"/>
      <c r="O211" s="267"/>
      <c r="R211" s="257"/>
      <c r="S211" s="257"/>
      <c r="T211" s="257"/>
    </row>
    <row r="212" spans="3:20" x14ac:dyDescent="0.25">
      <c r="C212" s="239"/>
      <c r="D212" s="240"/>
      <c r="E212" s="240"/>
      <c r="F212" s="241"/>
      <c r="G212" s="218"/>
      <c r="O212" s="267"/>
      <c r="R212" s="257"/>
      <c r="S212" s="257"/>
      <c r="T212" s="257"/>
    </row>
    <row r="213" spans="3:20" x14ac:dyDescent="0.25">
      <c r="C213" s="239"/>
      <c r="D213" s="240"/>
      <c r="E213" s="240"/>
      <c r="F213" s="241"/>
      <c r="G213" s="218"/>
      <c r="O213" s="267"/>
      <c r="R213" s="257"/>
      <c r="S213" s="257"/>
      <c r="T213" s="257"/>
    </row>
    <row r="214" spans="3:20" x14ac:dyDescent="0.25">
      <c r="C214" s="239"/>
      <c r="D214" s="240"/>
      <c r="E214" s="240"/>
      <c r="F214" s="241"/>
      <c r="G214" s="218"/>
    </row>
    <row r="215" spans="3:20" x14ac:dyDescent="0.25">
      <c r="C215" s="239"/>
      <c r="D215" s="240"/>
      <c r="E215" s="240"/>
      <c r="F215" s="241"/>
      <c r="G215" s="218"/>
    </row>
    <row r="216" spans="3:20" x14ac:dyDescent="0.25">
      <c r="C216" s="239"/>
      <c r="D216" s="240"/>
      <c r="E216" s="240"/>
      <c r="F216" s="241"/>
      <c r="G216" s="218"/>
    </row>
    <row r="217" spans="3:20" x14ac:dyDescent="0.25">
      <c r="C217" s="239"/>
      <c r="D217" s="240"/>
      <c r="E217" s="240"/>
      <c r="F217" s="241"/>
      <c r="G217" s="218"/>
    </row>
    <row r="218" spans="3:20" x14ac:dyDescent="0.25">
      <c r="C218" s="239"/>
      <c r="D218" s="240"/>
      <c r="E218" s="240"/>
      <c r="F218" s="241"/>
      <c r="G218" s="218"/>
    </row>
    <row r="219" spans="3:20" x14ac:dyDescent="0.25">
      <c r="C219" s="239"/>
      <c r="D219" s="240"/>
      <c r="E219" s="240"/>
      <c r="F219" s="241"/>
      <c r="G219" s="218"/>
    </row>
    <row r="221" spans="3:20" x14ac:dyDescent="0.25">
      <c r="C221" s="88" t="s">
        <v>244</v>
      </c>
      <c r="G221" s="193">
        <f>SUM(G208:G219)</f>
        <v>2500000</v>
      </c>
    </row>
    <row r="238" spans="13:53" s="88" customFormat="1" x14ac:dyDescent="0.25"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162"/>
      <c r="AE238" s="162"/>
      <c r="AF238" s="162"/>
      <c r="AG238" s="162"/>
      <c r="AH238" s="162"/>
      <c r="AI238" s="162"/>
      <c r="AJ238" s="162"/>
      <c r="AK238" s="162"/>
      <c r="AL238" s="162"/>
      <c r="AM238" s="162"/>
      <c r="AN238" s="162"/>
      <c r="AO238" s="162"/>
      <c r="AP238" s="162"/>
      <c r="AQ238" s="162"/>
      <c r="AR238" s="162"/>
      <c r="AS238" s="162"/>
      <c r="AT238" s="162"/>
      <c r="AU238" s="162"/>
      <c r="AV238" s="162"/>
      <c r="AW238" s="162"/>
      <c r="AX238" s="162"/>
      <c r="AY238" s="162"/>
      <c r="AZ238" s="162"/>
      <c r="BA238" s="162"/>
    </row>
    <row r="240" spans="13:53" s="88" customFormat="1" x14ac:dyDescent="0.25"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162"/>
      <c r="AE240" s="162"/>
      <c r="AF240" s="162"/>
      <c r="AG240" s="162"/>
      <c r="AH240" s="162"/>
      <c r="AI240" s="162"/>
      <c r="AJ240" s="162"/>
      <c r="AK240" s="162"/>
      <c r="AL240" s="162"/>
      <c r="AM240" s="162"/>
      <c r="AN240" s="162"/>
      <c r="AO240" s="162"/>
      <c r="AP240" s="162"/>
      <c r="AQ240" s="162"/>
      <c r="AR240" s="162"/>
      <c r="AS240" s="162"/>
      <c r="AT240" s="162"/>
      <c r="AU240" s="162"/>
      <c r="AV240" s="162"/>
      <c r="AW240" s="162"/>
      <c r="AX240" s="162"/>
      <c r="AY240" s="162"/>
      <c r="AZ240" s="162"/>
      <c r="BA240" s="162"/>
    </row>
    <row r="241" spans="13:53" s="88" customFormat="1" x14ac:dyDescent="0.25"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162"/>
      <c r="AE241" s="162"/>
      <c r="AF241" s="162"/>
      <c r="AG241" s="162"/>
      <c r="AH241" s="162"/>
      <c r="AI241" s="162"/>
      <c r="AJ241" s="162"/>
      <c r="AK241" s="162"/>
      <c r="AL241" s="162"/>
      <c r="AM241" s="162"/>
      <c r="AN241" s="162"/>
      <c r="AO241" s="162"/>
      <c r="AP241" s="162"/>
      <c r="AQ241" s="162"/>
      <c r="AR241" s="162"/>
      <c r="AS241" s="162"/>
      <c r="AT241" s="162"/>
      <c r="AU241" s="162"/>
      <c r="AV241" s="162"/>
      <c r="AW241" s="162"/>
      <c r="AX241" s="162"/>
      <c r="AY241" s="162"/>
      <c r="AZ241" s="162"/>
      <c r="BA241" s="162"/>
    </row>
    <row r="242" spans="13:53" s="88" customFormat="1" x14ac:dyDescent="0.25"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162"/>
      <c r="AE242" s="162"/>
      <c r="AF242" s="162"/>
      <c r="AG242" s="162"/>
      <c r="AH242" s="162"/>
      <c r="AI242" s="162"/>
      <c r="AJ242" s="162"/>
      <c r="AK242" s="162"/>
      <c r="AL242" s="162"/>
      <c r="AM242" s="162"/>
      <c r="AN242" s="162"/>
      <c r="AO242" s="162"/>
      <c r="AP242" s="162"/>
      <c r="AQ242" s="162"/>
      <c r="AR242" s="162"/>
      <c r="AS242" s="162"/>
      <c r="AT242" s="162"/>
      <c r="AU242" s="162"/>
      <c r="AV242" s="162"/>
      <c r="AW242" s="162"/>
      <c r="AX242" s="162"/>
      <c r="AY242" s="162"/>
      <c r="AZ242" s="162"/>
      <c r="BA242" s="162"/>
    </row>
    <row r="243" spans="13:53" s="88" customFormat="1" x14ac:dyDescent="0.25"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162"/>
      <c r="AE243" s="162"/>
      <c r="AF243" s="162"/>
      <c r="AG243" s="162"/>
      <c r="AH243" s="162"/>
      <c r="AI243" s="162"/>
      <c r="AJ243" s="162"/>
      <c r="AK243" s="162"/>
      <c r="AL243" s="162"/>
      <c r="AM243" s="162"/>
      <c r="AN243" s="162"/>
      <c r="AO243" s="162"/>
      <c r="AP243" s="162"/>
      <c r="AQ243" s="162"/>
      <c r="AR243" s="162"/>
      <c r="AS243" s="162"/>
      <c r="AT243" s="162"/>
      <c r="AU243" s="162"/>
      <c r="AV243" s="162"/>
      <c r="AW243" s="162"/>
      <c r="AX243" s="162"/>
      <c r="AY243" s="162"/>
      <c r="AZ243" s="162"/>
      <c r="BA243" s="162"/>
    </row>
    <row r="244" spans="13:53" s="88" customFormat="1" x14ac:dyDescent="0.25"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2"/>
      <c r="AV244" s="162"/>
      <c r="AW244" s="162"/>
      <c r="AX244" s="162"/>
      <c r="AY244" s="162"/>
      <c r="AZ244" s="162"/>
      <c r="BA244" s="162"/>
    </row>
    <row r="245" spans="13:53" s="88" customFormat="1" x14ac:dyDescent="0.25"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  <c r="AU245" s="162"/>
      <c r="AV245" s="162"/>
      <c r="AW245" s="162"/>
      <c r="AX245" s="162"/>
      <c r="AY245" s="162"/>
      <c r="AZ245" s="162"/>
      <c r="BA245" s="162"/>
    </row>
    <row r="246" spans="13:53" s="88" customFormat="1" x14ac:dyDescent="0.25"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162"/>
      <c r="AE246" s="162"/>
      <c r="AF246" s="162"/>
      <c r="AG246" s="162"/>
      <c r="AH246" s="162"/>
      <c r="AI246" s="162"/>
      <c r="AJ246" s="162"/>
      <c r="AK246" s="162"/>
      <c r="AL246" s="162"/>
      <c r="AM246" s="162"/>
      <c r="AN246" s="162"/>
      <c r="AO246" s="162"/>
      <c r="AP246" s="162"/>
      <c r="AQ246" s="162"/>
      <c r="AR246" s="162"/>
      <c r="AS246" s="162"/>
      <c r="AT246" s="162"/>
      <c r="AU246" s="162"/>
      <c r="AV246" s="162"/>
      <c r="AW246" s="162"/>
      <c r="AX246" s="162"/>
      <c r="AY246" s="162"/>
      <c r="AZ246" s="162"/>
      <c r="BA246" s="162"/>
    </row>
    <row r="248" spans="13:53" s="88" customFormat="1" x14ac:dyDescent="0.25"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  <c r="AU248" s="162"/>
      <c r="AV248" s="162"/>
      <c r="AW248" s="162"/>
      <c r="AX248" s="162"/>
      <c r="AY248" s="162"/>
      <c r="AZ248" s="162"/>
      <c r="BA248" s="162"/>
    </row>
    <row r="249" spans="13:53" s="88" customFormat="1" x14ac:dyDescent="0.25"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162"/>
      <c r="AE249" s="162"/>
      <c r="AF249" s="162"/>
      <c r="AG249" s="162"/>
      <c r="AH249" s="162"/>
      <c r="AI249" s="162"/>
      <c r="AJ249" s="162"/>
      <c r="AK249" s="162"/>
      <c r="AL249" s="162"/>
      <c r="AM249" s="162"/>
      <c r="AN249" s="162"/>
      <c r="AO249" s="162"/>
      <c r="AP249" s="162"/>
      <c r="AQ249" s="162"/>
      <c r="AR249" s="162"/>
      <c r="AS249" s="162"/>
      <c r="AT249" s="162"/>
      <c r="AU249" s="162"/>
      <c r="AV249" s="162"/>
      <c r="AW249" s="162"/>
      <c r="AX249" s="162"/>
      <c r="AY249" s="162"/>
      <c r="AZ249" s="162"/>
      <c r="BA249" s="162"/>
    </row>
  </sheetData>
  <mergeCells count="32">
    <mergeCell ref="C46:D46"/>
    <mergeCell ref="E31:F31"/>
    <mergeCell ref="G31:H31"/>
    <mergeCell ref="C25:D25"/>
    <mergeCell ref="C29:D29"/>
    <mergeCell ref="C30:D30"/>
    <mergeCell ref="E30:F30"/>
    <mergeCell ref="G30:H30"/>
    <mergeCell ref="C34:D36"/>
    <mergeCell ref="E36:F36"/>
    <mergeCell ref="G36:H36"/>
    <mergeCell ref="C37:D37"/>
    <mergeCell ref="C32:D32"/>
    <mergeCell ref="E32:F32"/>
    <mergeCell ref="G32:H32"/>
    <mergeCell ref="E34:F34"/>
    <mergeCell ref="G34:H34"/>
    <mergeCell ref="E35:F35"/>
    <mergeCell ref="G35:H35"/>
    <mergeCell ref="N69:T69"/>
    <mergeCell ref="W69:Y69"/>
    <mergeCell ref="C109:D109"/>
    <mergeCell ref="C198:D198"/>
    <mergeCell ref="C199:D199"/>
    <mergeCell ref="C154:H154"/>
    <mergeCell ref="C205:H205"/>
    <mergeCell ref="C190:D190"/>
    <mergeCell ref="C191:D191"/>
    <mergeCell ref="C193:D193"/>
    <mergeCell ref="C194:D194"/>
    <mergeCell ref="C196:D196"/>
    <mergeCell ref="C197:D19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686B-A38F-40FC-8E3A-0CAD2E7E1E2F}">
  <dimension ref="A1:AR126"/>
  <sheetViews>
    <sheetView zoomScale="90" zoomScaleNormal="90" workbookViewId="0">
      <selection activeCell="C11" sqref="C11:D11"/>
    </sheetView>
  </sheetViews>
  <sheetFormatPr defaultColWidth="8.85546875" defaultRowHeight="15.75" x14ac:dyDescent="0.25"/>
  <cols>
    <col min="1" max="1" width="3.5703125" style="2" customWidth="1"/>
    <col min="2" max="2" width="11.140625" style="2" customWidth="1"/>
    <col min="3" max="3" width="11.42578125" style="2" customWidth="1"/>
    <col min="4" max="5" width="18.5703125" style="2" customWidth="1"/>
    <col min="6" max="6" width="19.42578125" style="2" customWidth="1"/>
    <col min="7" max="8" width="12.85546875" style="2" customWidth="1"/>
    <col min="9" max="9" width="8.85546875" style="2"/>
    <col min="10" max="10" width="2" style="2" customWidth="1"/>
    <col min="11" max="11" width="8.85546875" style="39"/>
    <col min="12" max="12" width="3.42578125" style="34" customWidth="1"/>
    <col min="13" max="13" width="8.85546875" style="34"/>
    <col min="14" max="44" width="8.85546875" style="35"/>
    <col min="45" max="16384" width="8.85546875" style="32"/>
  </cols>
  <sheetData>
    <row r="1" spans="1:44" s="31" customFormat="1" x14ac:dyDescent="0.25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38"/>
      <c r="L1" s="33"/>
      <c r="M1" s="33" t="str">
        <f>A1</f>
        <v>RETFRC Spring 2025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4" x14ac:dyDescent="0.25">
      <c r="A2" s="1" t="s">
        <v>68</v>
      </c>
      <c r="B2" s="1"/>
      <c r="M2" s="34" t="str">
        <f>A2</f>
        <v>Question 4</v>
      </c>
    </row>
    <row r="4" spans="1:44" x14ac:dyDescent="0.25">
      <c r="A4" s="1"/>
      <c r="B4" s="29" t="s">
        <v>47</v>
      </c>
      <c r="C4" s="2" t="s">
        <v>44</v>
      </c>
      <c r="M4" s="30" t="s">
        <v>69</v>
      </c>
    </row>
    <row r="5" spans="1:44" x14ac:dyDescent="0.25">
      <c r="A5" s="1"/>
      <c r="B5" s="5"/>
      <c r="C5" s="2" t="s">
        <v>48</v>
      </c>
    </row>
    <row r="7" spans="1:44" x14ac:dyDescent="0.25">
      <c r="C7" s="4" t="s">
        <v>5</v>
      </c>
    </row>
    <row r="8" spans="1:44" x14ac:dyDescent="0.25">
      <c r="C8" s="347" t="s">
        <v>49</v>
      </c>
      <c r="D8" s="348"/>
      <c r="E8" s="345">
        <v>55</v>
      </c>
      <c r="F8" s="346"/>
    </row>
    <row r="9" spans="1:44" x14ac:dyDescent="0.25">
      <c r="C9" s="349" t="s">
        <v>50</v>
      </c>
      <c r="D9" s="350"/>
      <c r="E9" s="353" t="s">
        <v>51</v>
      </c>
      <c r="F9" s="354"/>
    </row>
    <row r="10" spans="1:44" x14ac:dyDescent="0.25">
      <c r="C10" s="351"/>
      <c r="D10" s="352"/>
      <c r="E10" s="355"/>
      <c r="F10" s="356"/>
    </row>
    <row r="11" spans="1:44" x14ac:dyDescent="0.25">
      <c r="C11" s="347" t="s">
        <v>52</v>
      </c>
      <c r="D11" s="348"/>
      <c r="E11" s="345" t="s">
        <v>7</v>
      </c>
      <c r="F11" s="346"/>
    </row>
    <row r="12" spans="1:44" x14ac:dyDescent="0.25">
      <c r="C12" s="347" t="s">
        <v>53</v>
      </c>
      <c r="D12" s="348"/>
      <c r="E12" s="345" t="s">
        <v>35</v>
      </c>
      <c r="F12" s="346"/>
    </row>
    <row r="13" spans="1:44" x14ac:dyDescent="0.25">
      <c r="C13" s="347" t="s">
        <v>54</v>
      </c>
      <c r="D13" s="348"/>
      <c r="E13" s="345">
        <v>65</v>
      </c>
      <c r="F13" s="346"/>
    </row>
    <row r="14" spans="1:44" x14ac:dyDescent="0.25">
      <c r="C14" s="347" t="s">
        <v>6</v>
      </c>
      <c r="D14" s="348"/>
      <c r="E14" s="345" t="s">
        <v>55</v>
      </c>
      <c r="F14" s="346"/>
    </row>
    <row r="15" spans="1:44" x14ac:dyDescent="0.25">
      <c r="C15" s="3"/>
      <c r="D15" s="3"/>
      <c r="E15" s="3"/>
      <c r="F15" s="3"/>
    </row>
    <row r="16" spans="1:44" x14ac:dyDescent="0.25">
      <c r="C16" s="2" t="s">
        <v>20</v>
      </c>
    </row>
    <row r="17" spans="3:27" ht="15.6" customHeight="1" x14ac:dyDescent="0.25">
      <c r="K17" s="40"/>
      <c r="L17" s="36"/>
      <c r="M17" s="3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3:27" x14ac:dyDescent="0.25">
      <c r="C18" s="4" t="s">
        <v>4</v>
      </c>
      <c r="K18" s="40"/>
      <c r="L18" s="36"/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3:27" x14ac:dyDescent="0.25">
      <c r="C19" s="347" t="s">
        <v>56</v>
      </c>
      <c r="D19" s="348"/>
      <c r="E19" s="22">
        <v>29252</v>
      </c>
      <c r="K19" s="40"/>
      <c r="L19" s="36"/>
      <c r="M19" s="3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3:27" x14ac:dyDescent="0.25">
      <c r="C20" s="347" t="s">
        <v>57</v>
      </c>
      <c r="D20" s="348"/>
      <c r="E20" s="23">
        <v>45323</v>
      </c>
      <c r="K20" s="40"/>
      <c r="L20" s="36"/>
      <c r="M20" s="3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3:27" x14ac:dyDescent="0.25">
      <c r="C21" s="9" t="s">
        <v>58</v>
      </c>
      <c r="D21" s="10"/>
      <c r="E21" s="23" t="s">
        <v>45</v>
      </c>
      <c r="K21" s="40"/>
      <c r="L21" s="36"/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3:27" x14ac:dyDescent="0.25">
      <c r="C22" s="9" t="s">
        <v>59</v>
      </c>
      <c r="D22" s="10"/>
      <c r="E22" s="24">
        <v>23</v>
      </c>
    </row>
    <row r="23" spans="3:27" x14ac:dyDescent="0.25">
      <c r="C23" s="345" t="s">
        <v>60</v>
      </c>
      <c r="D23" s="346"/>
      <c r="E23" s="25">
        <v>17500</v>
      </c>
    </row>
    <row r="24" spans="3:27" x14ac:dyDescent="0.25">
      <c r="C24" s="345" t="s">
        <v>61</v>
      </c>
      <c r="D24" s="346"/>
      <c r="E24" s="25" t="s">
        <v>62</v>
      </c>
    </row>
    <row r="26" spans="3:27" x14ac:dyDescent="0.25">
      <c r="C26" s="2" t="s">
        <v>8</v>
      </c>
    </row>
    <row r="28" spans="3:27" x14ac:dyDescent="0.25">
      <c r="C28" s="344" t="s">
        <v>9</v>
      </c>
      <c r="D28" s="342" t="s">
        <v>10</v>
      </c>
      <c r="E28" s="342" t="s">
        <v>11</v>
      </c>
      <c r="F28" s="342" t="s">
        <v>12</v>
      </c>
    </row>
    <row r="29" spans="3:27" x14ac:dyDescent="0.25">
      <c r="C29" s="344"/>
      <c r="D29" s="342"/>
      <c r="E29" s="342"/>
      <c r="F29" s="342"/>
    </row>
    <row r="30" spans="3:27" x14ac:dyDescent="0.25">
      <c r="C30" s="344"/>
      <c r="D30" s="342"/>
      <c r="E30" s="342"/>
      <c r="F30" s="342"/>
    </row>
    <row r="31" spans="3:27" x14ac:dyDescent="0.25">
      <c r="C31" s="26">
        <v>45292</v>
      </c>
      <c r="D31" s="27">
        <v>3.32E-2</v>
      </c>
      <c r="E31" s="27">
        <v>3.27E-2</v>
      </c>
      <c r="F31" s="27">
        <v>1.6299999999999999E-2</v>
      </c>
    </row>
    <row r="32" spans="3:27" x14ac:dyDescent="0.25">
      <c r="C32" s="26">
        <v>45324</v>
      </c>
      <c r="D32" s="27">
        <v>3.5200000000000002E-2</v>
      </c>
      <c r="E32" s="27">
        <v>3.4000000000000002E-2</v>
      </c>
      <c r="F32" s="27">
        <v>1.66E-2</v>
      </c>
    </row>
    <row r="33" spans="3:8" x14ac:dyDescent="0.25">
      <c r="C33" s="26">
        <v>45352</v>
      </c>
      <c r="D33" s="27">
        <v>3.4099999999999998E-2</v>
      </c>
      <c r="E33" s="27">
        <v>3.3500000000000002E-2</v>
      </c>
      <c r="F33" s="27">
        <v>1.5100000000000001E-2</v>
      </c>
    </row>
    <row r="34" spans="3:8" x14ac:dyDescent="0.25">
      <c r="C34" s="8"/>
      <c r="D34" s="11"/>
      <c r="E34" s="11"/>
      <c r="F34" s="11"/>
      <c r="G34" s="11"/>
      <c r="H34" s="11"/>
    </row>
    <row r="35" spans="3:8" x14ac:dyDescent="0.25">
      <c r="C35" s="339" t="s">
        <v>9</v>
      </c>
      <c r="D35" s="342" t="s">
        <v>13</v>
      </c>
      <c r="E35" s="342" t="s">
        <v>14</v>
      </c>
      <c r="F35" s="342" t="s">
        <v>15</v>
      </c>
      <c r="G35" s="11"/>
      <c r="H35" s="11"/>
    </row>
    <row r="36" spans="3:8" x14ac:dyDescent="0.25">
      <c r="C36" s="340"/>
      <c r="D36" s="342"/>
      <c r="E36" s="342"/>
      <c r="F36" s="342"/>
      <c r="G36" s="11"/>
      <c r="H36" s="11"/>
    </row>
    <row r="37" spans="3:8" x14ac:dyDescent="0.25">
      <c r="C37" s="341"/>
      <c r="D37" s="342"/>
      <c r="E37" s="342"/>
      <c r="F37" s="342"/>
      <c r="G37" s="11"/>
      <c r="H37" s="11"/>
    </row>
    <row r="38" spans="3:8" x14ac:dyDescent="0.25">
      <c r="C38" s="26">
        <v>45292</v>
      </c>
      <c r="D38" s="27">
        <v>3.9100000000000003E-2</v>
      </c>
      <c r="E38" s="27">
        <v>4.9000000000000002E-2</v>
      </c>
      <c r="F38" s="27">
        <v>3.3500000000000002E-2</v>
      </c>
      <c r="G38" s="11"/>
      <c r="H38" s="11"/>
    </row>
    <row r="39" spans="3:8" x14ac:dyDescent="0.25">
      <c r="C39" s="26">
        <v>45324</v>
      </c>
      <c r="D39" s="27">
        <v>4.0899999999999999E-2</v>
      </c>
      <c r="E39" s="27">
        <v>5.0099999999999999E-2</v>
      </c>
      <c r="F39" s="27">
        <v>3.5400000000000001E-2</v>
      </c>
      <c r="G39" s="11"/>
      <c r="H39" s="11"/>
    </row>
    <row r="40" spans="3:8" x14ac:dyDescent="0.25">
      <c r="C40" s="26">
        <v>45352</v>
      </c>
      <c r="D40" s="27">
        <v>3.9899999999999998E-2</v>
      </c>
      <c r="E40" s="27">
        <v>4.9099999999999998E-2</v>
      </c>
      <c r="F40" s="27">
        <v>3.4299999999999997E-2</v>
      </c>
      <c r="G40" s="11"/>
      <c r="H40" s="11"/>
    </row>
    <row r="41" spans="3:8" x14ac:dyDescent="0.25">
      <c r="C41" s="8"/>
      <c r="D41" s="11"/>
      <c r="E41" s="11"/>
      <c r="F41" s="11"/>
      <c r="G41" s="11"/>
      <c r="H41" s="11"/>
    </row>
    <row r="42" spans="3:8" x14ac:dyDescent="0.25">
      <c r="C42" s="343" t="s">
        <v>9</v>
      </c>
      <c r="D42" s="342" t="s">
        <v>16</v>
      </c>
      <c r="E42" s="342" t="s">
        <v>17</v>
      </c>
      <c r="F42" s="342" t="s">
        <v>18</v>
      </c>
      <c r="G42" s="11"/>
      <c r="H42" s="11"/>
    </row>
    <row r="43" spans="3:8" x14ac:dyDescent="0.25">
      <c r="C43" s="343"/>
      <c r="D43" s="342"/>
      <c r="E43" s="342"/>
      <c r="F43" s="342"/>
      <c r="G43" s="11"/>
      <c r="H43" s="11"/>
    </row>
    <row r="44" spans="3:8" x14ac:dyDescent="0.25">
      <c r="C44" s="343"/>
      <c r="D44" s="342"/>
      <c r="E44" s="342"/>
      <c r="F44" s="342"/>
      <c r="G44" s="11"/>
      <c r="H44" s="11"/>
    </row>
    <row r="45" spans="3:8" x14ac:dyDescent="0.25">
      <c r="C45" s="26">
        <v>45292</v>
      </c>
      <c r="D45" s="27">
        <v>4.2599999999999999E-2</v>
      </c>
      <c r="E45" s="27">
        <v>5.0599999999999999E-2</v>
      </c>
      <c r="F45" s="27">
        <v>3.3000000000000002E-2</v>
      </c>
      <c r="G45" s="11"/>
      <c r="H45" s="11"/>
    </row>
    <row r="46" spans="3:8" x14ac:dyDescent="0.25">
      <c r="C46" s="26">
        <v>45324</v>
      </c>
      <c r="D46" s="27">
        <v>4.3799999999999999E-2</v>
      </c>
      <c r="E46" s="27">
        <v>5.11E-2</v>
      </c>
      <c r="F46" s="27">
        <v>3.44E-2</v>
      </c>
      <c r="G46" s="11"/>
      <c r="H46" s="11"/>
    </row>
    <row r="47" spans="3:8" x14ac:dyDescent="0.25">
      <c r="C47" s="26">
        <v>45352</v>
      </c>
      <c r="D47" s="27">
        <v>4.3499999999999997E-2</v>
      </c>
      <c r="E47" s="27">
        <v>5.0799999999999998E-2</v>
      </c>
      <c r="F47" s="27">
        <v>3.3799999999999997E-2</v>
      </c>
      <c r="G47" s="11"/>
      <c r="H47" s="11"/>
    </row>
    <row r="49" spans="2:10" ht="18.75" customHeight="1" x14ac:dyDescent="0.25"/>
    <row r="50" spans="2:10" ht="18.75" customHeight="1" x14ac:dyDescent="0.25">
      <c r="B50" s="41" t="s">
        <v>0</v>
      </c>
      <c r="C50" s="29" t="s">
        <v>3</v>
      </c>
      <c r="D50" s="2" t="s">
        <v>32</v>
      </c>
    </row>
    <row r="51" spans="2:10" ht="18.75" customHeight="1" x14ac:dyDescent="0.25">
      <c r="C51" s="5"/>
      <c r="D51" s="6" t="s">
        <v>33</v>
      </c>
    </row>
    <row r="52" spans="2:10" ht="18.75" customHeight="1" x14ac:dyDescent="0.25"/>
    <row r="53" spans="2:10" ht="18.75" customHeight="1" x14ac:dyDescent="0.25">
      <c r="D53" s="333" t="s">
        <v>1</v>
      </c>
      <c r="E53" s="334"/>
      <c r="F53" s="334"/>
      <c r="G53" s="334"/>
      <c r="H53" s="334"/>
      <c r="I53" s="334"/>
      <c r="J53" s="335"/>
    </row>
    <row r="54" spans="2:10" ht="18.75" customHeight="1" x14ac:dyDescent="0.25">
      <c r="D54" s="336"/>
      <c r="E54" s="337"/>
      <c r="F54" s="337"/>
      <c r="G54" s="337"/>
      <c r="H54" s="337"/>
      <c r="I54" s="337"/>
      <c r="J54" s="338"/>
    </row>
    <row r="55" spans="2:10" ht="18.75" customHeight="1" x14ac:dyDescent="0.25"/>
    <row r="56" spans="2:10" ht="18.75" customHeight="1" x14ac:dyDescent="0.25">
      <c r="C56" s="2" t="s">
        <v>19</v>
      </c>
    </row>
    <row r="57" spans="2:10" ht="18.75" customHeight="1" x14ac:dyDescent="0.25"/>
    <row r="58" spans="2:10" ht="18.75" customHeight="1" x14ac:dyDescent="0.25">
      <c r="C58" s="7" t="s">
        <v>21</v>
      </c>
      <c r="D58" s="28">
        <v>10.7</v>
      </c>
    </row>
    <row r="59" spans="2:10" ht="18.75" customHeight="1" x14ac:dyDescent="0.25">
      <c r="C59" s="7" t="s">
        <v>22</v>
      </c>
      <c r="D59" s="28">
        <v>10.1</v>
      </c>
    </row>
    <row r="60" spans="2:10" ht="20.25" x14ac:dyDescent="0.25">
      <c r="C60" s="7" t="s">
        <v>23</v>
      </c>
      <c r="D60" s="28">
        <v>9.5</v>
      </c>
    </row>
    <row r="61" spans="2:10" ht="20.25" x14ac:dyDescent="0.25">
      <c r="C61" s="7" t="s">
        <v>24</v>
      </c>
      <c r="D61" s="28">
        <v>9</v>
      </c>
    </row>
    <row r="62" spans="2:10" ht="20.25" x14ac:dyDescent="0.25">
      <c r="C62" s="7" t="s">
        <v>25</v>
      </c>
      <c r="D62" s="28">
        <v>8.5</v>
      </c>
    </row>
    <row r="63" spans="2:10" ht="20.25" x14ac:dyDescent="0.25">
      <c r="C63" s="7" t="s">
        <v>26</v>
      </c>
      <c r="D63" s="28">
        <v>8</v>
      </c>
    </row>
    <row r="64" spans="2:10" ht="20.25" x14ac:dyDescent="0.25">
      <c r="C64" s="7" t="s">
        <v>27</v>
      </c>
      <c r="D64" s="28">
        <v>7.5</v>
      </c>
    </row>
    <row r="65" spans="2:10" ht="20.25" x14ac:dyDescent="0.25">
      <c r="C65" s="7" t="s">
        <v>28</v>
      </c>
      <c r="D65" s="28">
        <v>7.1</v>
      </c>
    </row>
    <row r="66" spans="2:10" ht="20.25" x14ac:dyDescent="0.25">
      <c r="C66" s="7" t="s">
        <v>29</v>
      </c>
      <c r="D66" s="28">
        <v>6.7</v>
      </c>
    </row>
    <row r="67" spans="2:10" ht="20.25" x14ac:dyDescent="0.25">
      <c r="C67" s="7" t="s">
        <v>30</v>
      </c>
      <c r="D67" s="28">
        <v>6.3</v>
      </c>
    </row>
    <row r="68" spans="2:10" ht="20.25" x14ac:dyDescent="0.25">
      <c r="C68" s="7" t="s">
        <v>31</v>
      </c>
      <c r="D68" s="3">
        <v>5.9</v>
      </c>
    </row>
    <row r="71" spans="2:10" x14ac:dyDescent="0.25">
      <c r="B71" s="41" t="s">
        <v>2</v>
      </c>
      <c r="C71" s="29" t="s">
        <v>3</v>
      </c>
      <c r="D71" s="2" t="s">
        <v>34</v>
      </c>
    </row>
    <row r="73" spans="2:10" x14ac:dyDescent="0.25">
      <c r="D73" s="333" t="s">
        <v>1</v>
      </c>
      <c r="E73" s="334"/>
      <c r="F73" s="334"/>
      <c r="G73" s="334"/>
      <c r="H73" s="334"/>
      <c r="I73" s="334"/>
      <c r="J73" s="335"/>
    </row>
    <row r="74" spans="2:10" x14ac:dyDescent="0.25">
      <c r="D74" s="336"/>
      <c r="E74" s="337"/>
      <c r="F74" s="337"/>
      <c r="G74" s="337"/>
      <c r="H74" s="337"/>
      <c r="I74" s="337"/>
      <c r="J74" s="338"/>
    </row>
    <row r="76" spans="2:10" x14ac:dyDescent="0.25">
      <c r="C76" s="2" t="s">
        <v>40</v>
      </c>
    </row>
    <row r="78" spans="2:10" ht="15.6" customHeight="1" x14ac:dyDescent="0.25">
      <c r="C78" s="9" t="s">
        <v>38</v>
      </c>
      <c r="D78" s="10"/>
      <c r="E78" s="20">
        <v>2500000</v>
      </c>
      <c r="F78" s="10"/>
    </row>
    <row r="79" spans="2:10" x14ac:dyDescent="0.25">
      <c r="C79" s="9" t="s">
        <v>39</v>
      </c>
      <c r="D79" s="10"/>
      <c r="E79" s="20">
        <v>100000</v>
      </c>
      <c r="F79" s="10"/>
    </row>
    <row r="80" spans="2:10" x14ac:dyDescent="0.25">
      <c r="C80" s="9" t="s">
        <v>36</v>
      </c>
      <c r="D80" s="10"/>
      <c r="E80" s="20">
        <v>2400000</v>
      </c>
      <c r="F80" s="10"/>
    </row>
    <row r="81" spans="2:7" ht="31.5" x14ac:dyDescent="0.25">
      <c r="C81" s="15" t="s">
        <v>43</v>
      </c>
      <c r="D81" s="16"/>
      <c r="E81" s="21">
        <v>3250000</v>
      </c>
      <c r="F81" s="16"/>
    </row>
    <row r="82" spans="2:7" x14ac:dyDescent="0.25">
      <c r="C82" s="17"/>
      <c r="D82" s="18"/>
      <c r="E82" s="17"/>
      <c r="F82" s="18"/>
    </row>
    <row r="83" spans="2:7" x14ac:dyDescent="0.25">
      <c r="C83" s="9" t="s">
        <v>37</v>
      </c>
      <c r="D83" s="10"/>
      <c r="E83" s="19">
        <v>0.77</v>
      </c>
      <c r="F83" s="10"/>
    </row>
    <row r="85" spans="2:7" ht="15.6" customHeight="1" x14ac:dyDescent="0.25">
      <c r="C85" s="2" t="s">
        <v>66</v>
      </c>
    </row>
    <row r="86" spans="2:7" x14ac:dyDescent="0.25">
      <c r="C86" s="2" t="s">
        <v>67</v>
      </c>
    </row>
    <row r="87" spans="2:7" x14ac:dyDescent="0.25">
      <c r="C87" s="2" t="s">
        <v>63</v>
      </c>
    </row>
    <row r="89" spans="2:7" x14ac:dyDescent="0.25">
      <c r="C89" s="2" t="s">
        <v>64</v>
      </c>
    </row>
    <row r="91" spans="2:7" x14ac:dyDescent="0.25">
      <c r="B91" s="42" t="s">
        <v>41</v>
      </c>
      <c r="C91" s="29" t="s">
        <v>46</v>
      </c>
      <c r="D91" s="2" t="s">
        <v>42</v>
      </c>
    </row>
    <row r="93" spans="2:7" x14ac:dyDescent="0.25">
      <c r="D93" s="330" t="s">
        <v>65</v>
      </c>
      <c r="E93" s="331"/>
      <c r="F93" s="331"/>
      <c r="G93" s="332"/>
    </row>
    <row r="94" spans="2:7" x14ac:dyDescent="0.25">
      <c r="D94" s="12"/>
      <c r="E94" s="13"/>
      <c r="F94" s="13"/>
      <c r="G94" s="14"/>
    </row>
    <row r="98" ht="46.5" customHeight="1" x14ac:dyDescent="0.25"/>
    <row r="126" spans="14:19" x14ac:dyDescent="0.25">
      <c r="N126" s="34"/>
      <c r="O126" s="34"/>
      <c r="P126" s="34"/>
      <c r="Q126" s="34"/>
      <c r="R126" s="34"/>
      <c r="S126" s="34"/>
    </row>
  </sheetData>
  <mergeCells count="31">
    <mergeCell ref="C8:D8"/>
    <mergeCell ref="E8:F8"/>
    <mergeCell ref="C9:D10"/>
    <mergeCell ref="E9:F10"/>
    <mergeCell ref="C13:D13"/>
    <mergeCell ref="E13:F13"/>
    <mergeCell ref="C19:D19"/>
    <mergeCell ref="C20:D20"/>
    <mergeCell ref="C11:D11"/>
    <mergeCell ref="E11:F11"/>
    <mergeCell ref="C12:D12"/>
    <mergeCell ref="E12:F12"/>
    <mergeCell ref="C14:D14"/>
    <mergeCell ref="E14:F14"/>
    <mergeCell ref="C28:C30"/>
    <mergeCell ref="D28:D30"/>
    <mergeCell ref="E28:E30"/>
    <mergeCell ref="F28:F30"/>
    <mergeCell ref="C23:D23"/>
    <mergeCell ref="C24:D24"/>
    <mergeCell ref="D93:G93"/>
    <mergeCell ref="D53:J54"/>
    <mergeCell ref="D73:J74"/>
    <mergeCell ref="C35:C37"/>
    <mergeCell ref="D35:D37"/>
    <mergeCell ref="E35:E37"/>
    <mergeCell ref="F35:F37"/>
    <mergeCell ref="C42:C44"/>
    <mergeCell ref="D42:D44"/>
    <mergeCell ref="E42:E44"/>
    <mergeCell ref="F42:F44"/>
  </mergeCells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6A00-4DDA-49A7-9529-CD38033631F3}">
  <dimension ref="A1:AR100"/>
  <sheetViews>
    <sheetView zoomScale="90" zoomScaleNormal="90" workbookViewId="0">
      <selection activeCell="D6" sqref="D6"/>
    </sheetView>
  </sheetViews>
  <sheetFormatPr defaultColWidth="8.85546875" defaultRowHeight="15.75" x14ac:dyDescent="0.25"/>
  <cols>
    <col min="1" max="2" width="3.5703125" style="84" customWidth="1"/>
    <col min="3" max="3" width="32.42578125" style="84" customWidth="1"/>
    <col min="4" max="4" width="19.42578125" style="84" customWidth="1"/>
    <col min="5" max="8" width="18.28515625" style="84" customWidth="1"/>
    <col min="9" max="9" width="13.7109375" style="84" customWidth="1"/>
    <col min="10" max="10" width="2.5703125" style="85" customWidth="1"/>
    <col min="11" max="11" width="8.85546875" style="30"/>
    <col min="12" max="12" width="25.28515625" style="30" customWidth="1"/>
    <col min="13" max="13" width="22" style="30" customWidth="1"/>
    <col min="14" max="16" width="13.5703125" style="30" customWidth="1"/>
    <col min="17" max="19" width="15.7109375" style="30" customWidth="1"/>
    <col min="20" max="20" width="16.5703125" style="30" customWidth="1"/>
    <col min="21" max="21" width="8.85546875" style="30"/>
    <col min="22" max="22" width="16.7109375" style="30" customWidth="1"/>
    <col min="23" max="23" width="17.5703125" style="30" customWidth="1"/>
    <col min="24" max="24" width="13.28515625" style="30" customWidth="1"/>
    <col min="25" max="25" width="8.85546875" style="30"/>
    <col min="26" max="26" width="25.5703125" style="30" customWidth="1"/>
    <col min="27" max="27" width="18.28515625" style="30" customWidth="1"/>
    <col min="28" max="38" width="13" style="30" customWidth="1"/>
    <col min="39" max="39" width="8.85546875" style="30"/>
    <col min="40" max="40" width="30" style="30" customWidth="1"/>
    <col min="41" max="41" width="35.140625" style="30" customWidth="1"/>
    <col min="42" max="42" width="15.85546875" style="30" customWidth="1"/>
    <col min="43" max="43" width="8.85546875" style="30"/>
    <col min="44" max="44" width="8.85546875" style="61"/>
    <col min="45" max="16384" width="8.85546875" style="30"/>
  </cols>
  <sheetData>
    <row r="1" spans="1:42" x14ac:dyDescent="0.25">
      <c r="A1" s="43" t="s">
        <v>70</v>
      </c>
      <c r="B1" s="44"/>
      <c r="C1" s="44"/>
      <c r="D1" s="44"/>
      <c r="E1" s="44"/>
      <c r="F1" s="44"/>
      <c r="G1" s="44"/>
      <c r="H1" s="44"/>
      <c r="I1" s="44"/>
      <c r="J1" s="44"/>
      <c r="L1" s="68" t="str">
        <f>A1</f>
        <v>RETFRC Spring 2025</v>
      </c>
    </row>
    <row r="2" spans="1:42" x14ac:dyDescent="0.25">
      <c r="A2" s="43" t="s">
        <v>71</v>
      </c>
      <c r="B2" s="44"/>
      <c r="C2" s="44"/>
      <c r="D2" s="44"/>
      <c r="E2" s="44"/>
      <c r="F2" s="44"/>
      <c r="G2" s="44"/>
      <c r="H2" s="44"/>
      <c r="I2" s="44"/>
      <c r="J2" s="44"/>
      <c r="L2" s="30" t="str">
        <f>A2</f>
        <v>Question 6</v>
      </c>
      <c r="AN2" s="45"/>
    </row>
    <row r="3" spans="1:42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AN3" s="45"/>
    </row>
    <row r="4" spans="1:42" x14ac:dyDescent="0.25">
      <c r="A4" s="43"/>
      <c r="B4" s="43"/>
      <c r="C4" s="29" t="s">
        <v>72</v>
      </c>
      <c r="D4" s="44" t="s">
        <v>73</v>
      </c>
      <c r="E4" s="44"/>
      <c r="F4" s="44"/>
      <c r="G4" s="44"/>
      <c r="H4" s="44"/>
      <c r="I4" s="44"/>
      <c r="J4" s="44"/>
      <c r="L4" s="30" t="s">
        <v>69</v>
      </c>
      <c r="AN4" s="45"/>
    </row>
    <row r="5" spans="1:42" x14ac:dyDescent="0.25">
      <c r="A5" s="46"/>
      <c r="B5" s="46"/>
      <c r="C5" s="44"/>
      <c r="D5" s="44" t="s">
        <v>74</v>
      </c>
      <c r="E5" s="44"/>
      <c r="F5" s="44"/>
      <c r="G5" s="44"/>
      <c r="H5" s="44"/>
      <c r="I5" s="44"/>
      <c r="J5" s="44"/>
      <c r="L5" s="47"/>
      <c r="S5" s="48"/>
    </row>
    <row r="6" spans="1:42" x14ac:dyDescent="0.25">
      <c r="A6" s="49"/>
      <c r="B6" s="49"/>
      <c r="C6" s="50" t="s">
        <v>75</v>
      </c>
      <c r="D6" s="51"/>
      <c r="E6" s="44"/>
      <c r="F6" s="44"/>
      <c r="G6" s="44"/>
      <c r="H6" s="44"/>
      <c r="I6" s="44"/>
      <c r="J6" s="44"/>
      <c r="L6" s="47"/>
      <c r="S6" s="48"/>
    </row>
    <row r="7" spans="1:42" ht="32.25" customHeight="1" x14ac:dyDescent="0.25">
      <c r="A7" s="49"/>
      <c r="B7" s="49"/>
      <c r="C7" s="52" t="s">
        <v>76</v>
      </c>
      <c r="D7" s="368" t="s">
        <v>77</v>
      </c>
      <c r="E7" s="368"/>
      <c r="F7" s="368"/>
      <c r="G7" s="368"/>
      <c r="H7" s="368"/>
      <c r="I7" s="44"/>
      <c r="J7" s="44"/>
      <c r="L7" s="47"/>
      <c r="S7" s="48"/>
    </row>
    <row r="8" spans="1:42" ht="15.75" customHeight="1" x14ac:dyDescent="0.25">
      <c r="A8" s="54"/>
      <c r="B8" s="54"/>
      <c r="C8" s="52" t="s">
        <v>78</v>
      </c>
      <c r="D8" s="368" t="s">
        <v>79</v>
      </c>
      <c r="E8" s="368"/>
      <c r="F8" s="368"/>
      <c r="G8" s="368"/>
      <c r="H8" s="368"/>
      <c r="I8" s="44"/>
      <c r="J8" s="44"/>
      <c r="S8" s="48"/>
    </row>
    <row r="9" spans="1:42" x14ac:dyDescent="0.25">
      <c r="A9" s="54"/>
      <c r="B9" s="54"/>
      <c r="C9" s="52" t="s">
        <v>54</v>
      </c>
      <c r="D9" s="368">
        <v>65</v>
      </c>
      <c r="E9" s="368"/>
      <c r="F9" s="368"/>
      <c r="G9" s="368"/>
      <c r="H9" s="368"/>
      <c r="I9" s="44"/>
      <c r="J9" s="44"/>
      <c r="M9" s="55"/>
      <c r="AA9" s="55"/>
      <c r="AN9" s="56"/>
      <c r="AP9" s="57"/>
    </row>
    <row r="10" spans="1:42" ht="30.75" customHeight="1" x14ac:dyDescent="0.25">
      <c r="A10" s="58"/>
      <c r="B10" s="58"/>
      <c r="C10" s="52" t="s">
        <v>80</v>
      </c>
      <c r="D10" s="368" t="s">
        <v>81</v>
      </c>
      <c r="E10" s="368"/>
      <c r="F10" s="368"/>
      <c r="G10" s="368"/>
      <c r="H10" s="368"/>
      <c r="I10" s="44"/>
      <c r="J10" s="44"/>
      <c r="V10"/>
      <c r="X10"/>
      <c r="AJ10"/>
      <c r="AL10"/>
      <c r="AP10" s="57"/>
    </row>
    <row r="11" spans="1:42" ht="30.75" customHeight="1" x14ac:dyDescent="0.25">
      <c r="A11" s="58"/>
      <c r="B11" s="58"/>
      <c r="C11" s="52" t="s">
        <v>82</v>
      </c>
      <c r="D11" s="368" t="s">
        <v>83</v>
      </c>
      <c r="E11" s="368"/>
      <c r="F11" s="368"/>
      <c r="G11" s="368"/>
      <c r="H11" s="368"/>
      <c r="I11" s="44"/>
      <c r="J11" s="44"/>
      <c r="L11" s="56"/>
      <c r="O11" s="57"/>
      <c r="Q11" s="57"/>
      <c r="R11" s="57"/>
      <c r="S11" s="57"/>
      <c r="U11" s="59"/>
      <c r="AC11" s="57"/>
      <c r="AE11" s="57"/>
      <c r="AF11" s="57"/>
      <c r="AG11" s="57"/>
      <c r="AI11" s="59"/>
    </row>
    <row r="12" spans="1:42" ht="30.75" customHeight="1" x14ac:dyDescent="0.25">
      <c r="A12" s="58"/>
      <c r="B12" s="58"/>
      <c r="C12" s="52" t="s">
        <v>84</v>
      </c>
      <c r="D12" s="368" t="s">
        <v>85</v>
      </c>
      <c r="E12" s="368"/>
      <c r="F12" s="368"/>
      <c r="G12" s="368"/>
      <c r="H12" s="368"/>
      <c r="I12" s="44"/>
      <c r="J12" s="44"/>
      <c r="L12" s="60"/>
      <c r="N12" s="57"/>
      <c r="P12" s="61"/>
      <c r="V12" s="62"/>
      <c r="Z12" s="60"/>
      <c r="AB12" s="57"/>
      <c r="AC12" s="57"/>
      <c r="AD12" s="61"/>
      <c r="AN12" s="56"/>
      <c r="AP12" s="57"/>
    </row>
    <row r="13" spans="1:42" ht="30.75" customHeight="1" x14ac:dyDescent="0.25">
      <c r="A13" s="58"/>
      <c r="B13" s="58"/>
      <c r="C13" s="52" t="s">
        <v>86</v>
      </c>
      <c r="D13" s="368" t="s">
        <v>87</v>
      </c>
      <c r="E13" s="368"/>
      <c r="F13" s="368"/>
      <c r="G13" s="368"/>
      <c r="H13" s="368"/>
      <c r="I13" s="44"/>
      <c r="J13" s="44"/>
      <c r="L13" s="63"/>
      <c r="N13" s="57"/>
      <c r="P13" s="61"/>
      <c r="Z13" s="63"/>
      <c r="AB13" s="57"/>
      <c r="AC13" s="57"/>
      <c r="AD13" s="61"/>
    </row>
    <row r="14" spans="1:42" x14ac:dyDescent="0.25">
      <c r="A14" s="44"/>
      <c r="B14" s="44"/>
      <c r="C14" s="64"/>
      <c r="D14" s="64"/>
      <c r="E14" s="64"/>
      <c r="F14" s="44"/>
      <c r="G14" s="44"/>
      <c r="H14" s="44"/>
      <c r="I14" s="44"/>
      <c r="J14" s="44"/>
      <c r="L14" s="63"/>
      <c r="Z14" s="63"/>
      <c r="AD14" s="61"/>
    </row>
    <row r="15" spans="1:42" x14ac:dyDescent="0.25">
      <c r="A15" s="65"/>
      <c r="B15" s="65"/>
      <c r="C15" s="50" t="s">
        <v>88</v>
      </c>
      <c r="D15" s="64"/>
      <c r="E15" s="64"/>
      <c r="F15" s="44"/>
      <c r="G15" s="44"/>
      <c r="H15" s="44"/>
      <c r="I15" s="44"/>
      <c r="J15" s="44"/>
      <c r="L15" s="63"/>
      <c r="N15" s="57"/>
      <c r="P15" s="61"/>
      <c r="Z15" s="63"/>
      <c r="AB15" s="57"/>
      <c r="AC15" s="57"/>
      <c r="AD15" s="61"/>
      <c r="AG15" s="57"/>
      <c r="AI15" s="61"/>
      <c r="AO15" s="55"/>
    </row>
    <row r="16" spans="1:42" x14ac:dyDescent="0.25">
      <c r="A16" s="44"/>
      <c r="B16" s="44"/>
      <c r="C16" s="66" t="s">
        <v>89</v>
      </c>
      <c r="D16" s="369" t="s">
        <v>90</v>
      </c>
      <c r="E16" s="369"/>
      <c r="F16" s="369"/>
      <c r="G16" s="369"/>
      <c r="H16" s="44"/>
      <c r="I16" s="44"/>
      <c r="J16" s="44"/>
      <c r="L16" s="63"/>
      <c r="N16" s="57"/>
      <c r="P16" s="61"/>
      <c r="Z16" s="63"/>
      <c r="AB16" s="57"/>
      <c r="AC16" s="57"/>
      <c r="AD16" s="61"/>
      <c r="AG16" s="57"/>
      <c r="AI16" s="61"/>
      <c r="AN16" s="56"/>
      <c r="AP16" s="57"/>
    </row>
    <row r="17" spans="1:42" x14ac:dyDescent="0.25">
      <c r="A17" s="67"/>
      <c r="B17" s="67"/>
      <c r="C17" s="66" t="s">
        <v>91</v>
      </c>
      <c r="D17" s="369" t="s">
        <v>92</v>
      </c>
      <c r="E17" s="369"/>
      <c r="F17" s="369"/>
      <c r="G17" s="369"/>
      <c r="H17" s="44"/>
      <c r="I17" s="44"/>
      <c r="J17" s="44"/>
      <c r="L17" s="63"/>
      <c r="M17" s="68"/>
      <c r="N17" s="69"/>
      <c r="P17" s="61"/>
      <c r="Z17" s="63"/>
      <c r="AA17" s="68"/>
      <c r="AB17" s="69"/>
      <c r="AC17" s="69"/>
      <c r="AD17" s="61"/>
      <c r="AG17" s="57"/>
      <c r="AI17" s="61"/>
      <c r="AP17" s="57"/>
    </row>
    <row r="18" spans="1:42" ht="32.25" customHeight="1" x14ac:dyDescent="0.25">
      <c r="A18" s="44"/>
      <c r="B18" s="44"/>
      <c r="C18" s="66" t="s">
        <v>93</v>
      </c>
      <c r="D18" s="368" t="s">
        <v>94</v>
      </c>
      <c r="E18" s="368"/>
      <c r="F18" s="368"/>
      <c r="G18" s="368"/>
      <c r="H18" s="44"/>
      <c r="I18" s="44"/>
      <c r="J18" s="44"/>
      <c r="L18" s="56"/>
      <c r="P18" s="61"/>
      <c r="Z18" s="56"/>
    </row>
    <row r="19" spans="1:42" ht="15.75" customHeight="1" x14ac:dyDescent="0.25">
      <c r="A19" s="44"/>
      <c r="B19" s="44"/>
      <c r="C19" s="66" t="s">
        <v>95</v>
      </c>
      <c r="D19" s="369" t="s">
        <v>55</v>
      </c>
      <c r="E19" s="369"/>
      <c r="F19" s="369"/>
      <c r="G19" s="369"/>
      <c r="H19" s="44"/>
      <c r="I19" s="44"/>
      <c r="J19" s="44"/>
      <c r="L19" s="60"/>
      <c r="N19" s="57"/>
      <c r="P19" s="61"/>
      <c r="Z19" s="60"/>
      <c r="AB19" s="57"/>
      <c r="AC19" s="57"/>
      <c r="AD19" s="61"/>
      <c r="AN19" s="56"/>
      <c r="AP19" s="57"/>
    </row>
    <row r="20" spans="1:42" x14ac:dyDescent="0.25">
      <c r="A20" s="44"/>
      <c r="B20" s="44"/>
      <c r="C20" s="66" t="s">
        <v>96</v>
      </c>
      <c r="D20" s="369" t="s">
        <v>97</v>
      </c>
      <c r="E20" s="369"/>
      <c r="F20" s="369"/>
      <c r="G20" s="369"/>
      <c r="H20" s="44"/>
      <c r="I20" s="44"/>
      <c r="J20" s="44"/>
      <c r="L20" s="63"/>
      <c r="P20" s="61"/>
      <c r="Z20" s="63"/>
      <c r="AD20" s="61"/>
    </row>
    <row r="21" spans="1:42" x14ac:dyDescent="0.25">
      <c r="A21" s="44"/>
      <c r="B21" s="44"/>
      <c r="C21" s="66" t="s">
        <v>98</v>
      </c>
      <c r="D21" s="369" t="s">
        <v>99</v>
      </c>
      <c r="E21" s="369"/>
      <c r="F21" s="369"/>
      <c r="G21" s="369"/>
      <c r="H21" s="44"/>
      <c r="I21" s="44"/>
      <c r="J21" s="44"/>
      <c r="L21" s="63"/>
      <c r="N21" s="57"/>
      <c r="P21" s="61"/>
      <c r="Z21" s="63"/>
      <c r="AB21" s="57"/>
      <c r="AC21" s="57"/>
      <c r="AD21" s="61"/>
    </row>
    <row r="22" spans="1:42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L22" s="63"/>
      <c r="N22" s="57"/>
      <c r="P22" s="61"/>
      <c r="Z22" s="63"/>
      <c r="AB22" s="57"/>
      <c r="AC22" s="57"/>
      <c r="AD22" s="61"/>
      <c r="AO22" s="55"/>
    </row>
    <row r="23" spans="1:42" x14ac:dyDescent="0.25">
      <c r="A23" s="44"/>
      <c r="B23" s="44"/>
      <c r="C23" s="50" t="s">
        <v>100</v>
      </c>
      <c r="D23" s="51"/>
      <c r="E23" s="51"/>
      <c r="F23" s="51"/>
      <c r="G23" s="44"/>
      <c r="H23" s="44"/>
      <c r="I23" s="44"/>
      <c r="J23" s="44"/>
      <c r="L23" s="63"/>
      <c r="P23" s="61"/>
      <c r="Z23" s="63"/>
      <c r="AD23" s="61"/>
      <c r="AP23" s="57"/>
    </row>
    <row r="24" spans="1:42" x14ac:dyDescent="0.25">
      <c r="A24" s="44"/>
      <c r="B24" s="44"/>
      <c r="C24" s="70"/>
      <c r="D24" s="71" t="s">
        <v>101</v>
      </c>
      <c r="E24" s="71" t="s">
        <v>102</v>
      </c>
      <c r="F24" s="71" t="s">
        <v>103</v>
      </c>
      <c r="G24" s="71" t="s">
        <v>104</v>
      </c>
      <c r="H24" s="71" t="s">
        <v>105</v>
      </c>
      <c r="I24" s="44"/>
      <c r="J24" s="44"/>
      <c r="L24" s="63"/>
      <c r="M24" s="68"/>
      <c r="N24" s="69"/>
      <c r="O24" s="69"/>
      <c r="P24" s="61"/>
      <c r="Z24" s="63"/>
      <c r="AA24" s="68"/>
      <c r="AB24" s="69"/>
      <c r="AC24" s="69"/>
      <c r="AD24" s="61"/>
      <c r="AN24" s="56"/>
      <c r="AP24" s="57"/>
    </row>
    <row r="25" spans="1:42" x14ac:dyDescent="0.25">
      <c r="A25" s="44"/>
      <c r="B25" s="44"/>
      <c r="C25" s="52" t="s">
        <v>106</v>
      </c>
      <c r="D25" s="53">
        <v>35</v>
      </c>
      <c r="E25" s="53">
        <v>50</v>
      </c>
      <c r="F25" s="53">
        <v>67</v>
      </c>
      <c r="G25" s="53">
        <v>62</v>
      </c>
      <c r="H25" s="53">
        <v>42</v>
      </c>
      <c r="I25" s="44"/>
      <c r="J25" s="44"/>
      <c r="L25" s="56"/>
      <c r="Z25" s="56"/>
    </row>
    <row r="26" spans="1:42" x14ac:dyDescent="0.25">
      <c r="A26" s="44"/>
      <c r="B26" s="44"/>
      <c r="C26" s="52" t="s">
        <v>107</v>
      </c>
      <c r="D26" s="72">
        <v>61000</v>
      </c>
      <c r="E26" s="72" t="s">
        <v>108</v>
      </c>
      <c r="F26" s="72" t="s">
        <v>108</v>
      </c>
      <c r="G26" s="72">
        <v>103000</v>
      </c>
      <c r="H26" s="72">
        <v>52000</v>
      </c>
      <c r="I26" s="44"/>
      <c r="J26" s="44"/>
      <c r="L26" s="56"/>
      <c r="Z26" s="56"/>
      <c r="AN26" s="56"/>
      <c r="AP26" s="57"/>
    </row>
    <row r="27" spans="1:42" x14ac:dyDescent="0.25">
      <c r="A27" s="44"/>
      <c r="B27" s="44"/>
      <c r="C27" s="52" t="s">
        <v>109</v>
      </c>
      <c r="D27" s="72">
        <v>63000</v>
      </c>
      <c r="E27" s="72" t="s">
        <v>108</v>
      </c>
      <c r="F27" s="72" t="s">
        <v>108</v>
      </c>
      <c r="G27" s="72">
        <v>106000</v>
      </c>
      <c r="H27" s="72">
        <v>55500</v>
      </c>
      <c r="I27" s="44"/>
      <c r="J27" s="44"/>
      <c r="L27" s="56"/>
      <c r="Z27" s="56"/>
    </row>
    <row r="28" spans="1:42" x14ac:dyDescent="0.25">
      <c r="A28" s="44"/>
      <c r="B28" s="44"/>
      <c r="C28" s="52" t="s">
        <v>110</v>
      </c>
      <c r="D28" s="72">
        <v>65000</v>
      </c>
      <c r="E28" s="72" t="s">
        <v>108</v>
      </c>
      <c r="F28" s="72" t="s">
        <v>108</v>
      </c>
      <c r="G28" s="72">
        <v>109000</v>
      </c>
      <c r="H28" s="72">
        <v>59000</v>
      </c>
      <c r="I28" s="44"/>
      <c r="J28" s="44"/>
      <c r="L28" s="56"/>
      <c r="M28" s="55"/>
      <c r="O28" s="73"/>
      <c r="Z28" s="56"/>
      <c r="AA28" s="55"/>
      <c r="AC28" s="73"/>
    </row>
    <row r="29" spans="1:42" x14ac:dyDescent="0.25">
      <c r="A29" s="44"/>
      <c r="B29" s="44"/>
      <c r="C29" s="52" t="s">
        <v>111</v>
      </c>
      <c r="D29" s="53">
        <v>5</v>
      </c>
      <c r="E29" s="53">
        <v>18</v>
      </c>
      <c r="F29" s="53">
        <v>29</v>
      </c>
      <c r="G29" s="53">
        <v>9</v>
      </c>
      <c r="H29" s="53">
        <v>7</v>
      </c>
      <c r="I29" s="44"/>
      <c r="J29" s="44"/>
      <c r="L29" s="56"/>
      <c r="Z29" s="56"/>
      <c r="AL29"/>
      <c r="AO29" s="55"/>
    </row>
    <row r="30" spans="1:42" x14ac:dyDescent="0.25">
      <c r="A30" s="44"/>
      <c r="B30" s="44"/>
      <c r="C30" s="52" t="s">
        <v>112</v>
      </c>
      <c r="D30" s="53" t="s">
        <v>108</v>
      </c>
      <c r="E30" s="72">
        <v>17000</v>
      </c>
      <c r="F30" s="72">
        <v>39000</v>
      </c>
      <c r="G30" s="53" t="s">
        <v>108</v>
      </c>
      <c r="H30" s="53" t="s">
        <v>108</v>
      </c>
      <c r="I30" s="44"/>
      <c r="J30" s="44"/>
      <c r="L30" s="56"/>
      <c r="O30" s="57"/>
      <c r="Z30" s="56"/>
      <c r="AC30" s="57"/>
      <c r="AN30" s="56"/>
      <c r="AP30" s="57"/>
    </row>
    <row r="31" spans="1:42" x14ac:dyDescent="0.25">
      <c r="A31" s="44"/>
      <c r="B31" s="44"/>
      <c r="C31" s="52" t="s">
        <v>113</v>
      </c>
      <c r="D31" s="53" t="s">
        <v>114</v>
      </c>
      <c r="E31" s="53" t="s">
        <v>115</v>
      </c>
      <c r="F31" s="53" t="s">
        <v>116</v>
      </c>
      <c r="G31" s="53" t="s">
        <v>114</v>
      </c>
      <c r="H31" s="53" t="s">
        <v>114</v>
      </c>
      <c r="I31" s="44"/>
      <c r="J31" s="44"/>
      <c r="L31" s="56"/>
      <c r="O31" s="57"/>
      <c r="Q31" s="57"/>
      <c r="R31" s="57"/>
      <c r="S31" s="57"/>
      <c r="U31" s="59"/>
      <c r="Z31" s="56"/>
      <c r="AP31" s="57"/>
    </row>
    <row r="32" spans="1:42" x14ac:dyDescent="0.25">
      <c r="A32" s="44"/>
      <c r="B32" s="44"/>
      <c r="C32" s="52" t="s">
        <v>61</v>
      </c>
      <c r="D32" s="53" t="s">
        <v>62</v>
      </c>
      <c r="E32" s="53" t="s">
        <v>62</v>
      </c>
      <c r="F32" s="53" t="s">
        <v>62</v>
      </c>
      <c r="G32" s="53" t="s">
        <v>62</v>
      </c>
      <c r="H32" s="53" t="s">
        <v>62</v>
      </c>
      <c r="I32" s="44"/>
      <c r="J32" s="44"/>
      <c r="L32" s="56"/>
      <c r="M32" s="57"/>
      <c r="N32" s="57"/>
      <c r="O32" s="57"/>
      <c r="P32" s="57"/>
      <c r="Z32" s="56"/>
    </row>
    <row r="33" spans="1:42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L33" s="56"/>
      <c r="M33" s="57"/>
      <c r="N33" s="57"/>
      <c r="O33" s="57"/>
      <c r="P33" s="57"/>
      <c r="Z33" s="56"/>
      <c r="AA33" s="68"/>
      <c r="AB33" s="69"/>
      <c r="AD33" s="61"/>
      <c r="AN33" s="56"/>
      <c r="AP33" s="57"/>
    </row>
    <row r="34" spans="1:42" x14ac:dyDescent="0.25">
      <c r="A34" s="44"/>
      <c r="B34" s="44"/>
      <c r="C34" s="50" t="s">
        <v>117</v>
      </c>
      <c r="D34" s="44"/>
      <c r="E34" s="44"/>
      <c r="F34" s="44"/>
      <c r="G34" s="44"/>
      <c r="H34" s="44"/>
      <c r="I34" s="44"/>
      <c r="J34" s="44"/>
      <c r="L34" s="56"/>
      <c r="M34" s="57"/>
      <c r="N34" s="57"/>
      <c r="Z34" s="56"/>
    </row>
    <row r="35" spans="1:42" ht="15.75" customHeight="1" x14ac:dyDescent="0.25">
      <c r="A35" s="44"/>
      <c r="B35" s="44"/>
      <c r="C35" s="361" t="s">
        <v>118</v>
      </c>
      <c r="D35" s="362">
        <v>14.2</v>
      </c>
      <c r="E35" s="361" t="s">
        <v>119</v>
      </c>
      <c r="F35" s="361"/>
      <c r="G35" s="362">
        <v>13.7</v>
      </c>
      <c r="H35" s="44"/>
      <c r="I35" s="44"/>
      <c r="J35" s="44"/>
      <c r="L35" s="56"/>
      <c r="N35" s="57"/>
      <c r="O35" s="57"/>
      <c r="P35" s="57"/>
      <c r="Z35" s="56"/>
    </row>
    <row r="36" spans="1:42" x14ac:dyDescent="0.25">
      <c r="A36" s="44"/>
      <c r="B36" s="44"/>
      <c r="C36" s="361"/>
      <c r="D36" s="363"/>
      <c r="E36" s="361"/>
      <c r="F36" s="361"/>
      <c r="G36" s="363"/>
      <c r="H36" s="44"/>
      <c r="I36" s="44"/>
      <c r="J36" s="44"/>
      <c r="L36" s="56"/>
      <c r="N36" s="57"/>
      <c r="O36" s="57"/>
      <c r="P36" s="57"/>
      <c r="Z36" s="56"/>
      <c r="AO36" s="55"/>
    </row>
    <row r="37" spans="1:42" ht="20.25" customHeight="1" x14ac:dyDescent="0.25">
      <c r="A37" s="44"/>
      <c r="B37" s="44"/>
      <c r="C37" s="361" t="s">
        <v>120</v>
      </c>
      <c r="D37" s="362">
        <v>14.5</v>
      </c>
      <c r="E37" s="364" t="s">
        <v>121</v>
      </c>
      <c r="F37" s="365"/>
      <c r="G37" s="362">
        <v>13.4</v>
      </c>
      <c r="H37" s="44"/>
      <c r="I37" s="44"/>
      <c r="J37" s="44"/>
      <c r="L37" s="56"/>
      <c r="M37" s="68"/>
      <c r="N37" s="69"/>
      <c r="O37" s="69"/>
      <c r="P37" s="69"/>
      <c r="Z37" s="56"/>
      <c r="AN37" s="56"/>
      <c r="AP37" s="57"/>
    </row>
    <row r="38" spans="1:42" x14ac:dyDescent="0.25">
      <c r="A38" s="44"/>
      <c r="B38" s="44"/>
      <c r="C38" s="361"/>
      <c r="D38" s="363"/>
      <c r="E38" s="366"/>
      <c r="F38" s="367"/>
      <c r="G38" s="363"/>
      <c r="H38" s="44"/>
      <c r="I38" s="44"/>
      <c r="J38" s="44"/>
      <c r="L38" s="56"/>
      <c r="Z38" s="56"/>
      <c r="AP38" s="57"/>
    </row>
    <row r="39" spans="1:42" ht="20.25" customHeight="1" x14ac:dyDescent="0.25">
      <c r="A39" s="44"/>
      <c r="B39" s="44"/>
      <c r="C39" s="361" t="s">
        <v>122</v>
      </c>
      <c r="D39" s="362">
        <v>14.8</v>
      </c>
      <c r="E39" s="74"/>
      <c r="F39" s="74"/>
      <c r="G39" s="75"/>
      <c r="H39" s="44"/>
      <c r="I39" s="44"/>
      <c r="J39" s="44"/>
      <c r="L39" s="56"/>
      <c r="Z39" s="56"/>
    </row>
    <row r="40" spans="1:42" x14ac:dyDescent="0.25">
      <c r="A40" s="44"/>
      <c r="B40" s="44"/>
      <c r="C40" s="361"/>
      <c r="D40" s="363"/>
      <c r="E40" s="74"/>
      <c r="F40" s="74"/>
      <c r="G40" s="75"/>
      <c r="H40" s="44"/>
      <c r="I40" s="44"/>
      <c r="J40" s="44"/>
      <c r="L40" s="56"/>
      <c r="Z40" s="56"/>
      <c r="AN40" s="56"/>
      <c r="AP40" s="57"/>
    </row>
    <row r="41" spans="1:42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L41" s="56"/>
      <c r="M41" s="57"/>
      <c r="N41" s="57"/>
      <c r="O41" s="57"/>
      <c r="P41" s="57"/>
      <c r="Z41" s="56"/>
    </row>
    <row r="42" spans="1:42" x14ac:dyDescent="0.25">
      <c r="A42" s="44"/>
      <c r="B42" s="44"/>
      <c r="C42" s="50" t="s">
        <v>123</v>
      </c>
      <c r="D42" s="44"/>
      <c r="E42" s="44"/>
      <c r="F42" s="44"/>
      <c r="G42" s="44"/>
      <c r="H42" s="44"/>
      <c r="I42" s="44"/>
      <c r="J42" s="44"/>
      <c r="L42" s="56"/>
      <c r="M42" s="57"/>
      <c r="N42" s="57"/>
      <c r="Z42" s="56"/>
    </row>
    <row r="43" spans="1:42" ht="31.5" x14ac:dyDescent="0.25">
      <c r="A43" s="44"/>
      <c r="B43" s="44"/>
      <c r="C43" s="52" t="s">
        <v>124</v>
      </c>
      <c r="D43" s="76">
        <v>880000</v>
      </c>
      <c r="E43" s="44"/>
      <c r="F43" s="44"/>
      <c r="G43" s="44"/>
      <c r="H43" s="44"/>
      <c r="I43" s="44"/>
      <c r="J43" s="44"/>
      <c r="L43" s="56"/>
      <c r="M43" s="57"/>
      <c r="N43" s="57"/>
      <c r="O43" s="57"/>
      <c r="P43" s="57"/>
      <c r="Z43" s="56"/>
      <c r="AO43" s="55"/>
    </row>
    <row r="44" spans="1:42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L44" s="56"/>
      <c r="M44" s="57"/>
      <c r="N44" s="57"/>
      <c r="O44" s="57"/>
      <c r="P44" s="57"/>
      <c r="Z44" s="56"/>
      <c r="AN44" s="56"/>
      <c r="AP44" s="57"/>
    </row>
    <row r="45" spans="1:42" x14ac:dyDescent="0.25">
      <c r="A45" s="44"/>
      <c r="B45" s="44" t="s">
        <v>0</v>
      </c>
      <c r="C45" s="29" t="s">
        <v>125</v>
      </c>
      <c r="D45" s="44" t="s">
        <v>126</v>
      </c>
      <c r="E45" s="44"/>
      <c r="F45" s="44"/>
      <c r="G45" s="44"/>
      <c r="H45" s="44"/>
      <c r="I45" s="44"/>
      <c r="J45" s="44"/>
      <c r="L45" s="56"/>
      <c r="Z45" s="56"/>
      <c r="AP45" s="57"/>
    </row>
    <row r="46" spans="1:42" x14ac:dyDescent="0.25">
      <c r="A46" s="44"/>
      <c r="B46" s="44"/>
      <c r="C46" s="29"/>
      <c r="D46" s="44"/>
      <c r="E46" s="44"/>
      <c r="F46" s="44"/>
      <c r="G46" s="44"/>
      <c r="H46" s="44"/>
      <c r="I46" s="44"/>
      <c r="J46" s="44"/>
      <c r="L46" s="56"/>
      <c r="M46" s="68"/>
      <c r="N46" s="69"/>
      <c r="P46" s="61"/>
      <c r="Z46" s="56"/>
    </row>
    <row r="47" spans="1:42" x14ac:dyDescent="0.25">
      <c r="A47" s="44"/>
      <c r="B47" s="44"/>
      <c r="C47" s="29"/>
      <c r="D47" s="358" t="s">
        <v>127</v>
      </c>
      <c r="E47" s="359"/>
      <c r="F47" s="359"/>
      <c r="G47" s="359"/>
      <c r="H47" s="359"/>
      <c r="I47" s="360"/>
      <c r="J47" s="29"/>
      <c r="K47" s="77"/>
      <c r="L47" s="78"/>
      <c r="Z47" s="56"/>
      <c r="AN47" s="56"/>
      <c r="AP47" s="57"/>
    </row>
    <row r="48" spans="1:42" x14ac:dyDescent="0.25">
      <c r="A48" s="44"/>
      <c r="B48" s="44"/>
      <c r="C48" s="29"/>
      <c r="D48" s="44"/>
      <c r="E48" s="44"/>
      <c r="F48" s="44"/>
      <c r="G48" s="44"/>
      <c r="H48" s="44"/>
      <c r="I48" s="44"/>
      <c r="J48" s="44"/>
      <c r="L48" s="56"/>
      <c r="M48" s="55"/>
      <c r="O48" s="73"/>
      <c r="Z48" s="56"/>
      <c r="AA48" s="55"/>
      <c r="AC48" s="73"/>
      <c r="AD48" s="57"/>
      <c r="AE48" s="57"/>
      <c r="AF48" s="57"/>
      <c r="AG48" s="57"/>
      <c r="AH48" s="57"/>
      <c r="AI48" s="57"/>
      <c r="AJ48" s="57"/>
      <c r="AK48" s="57"/>
      <c r="AL48" s="57"/>
    </row>
    <row r="49" spans="1:42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L49" s="56"/>
      <c r="Z49" s="56"/>
      <c r="AD49" s="57"/>
      <c r="AE49" s="57"/>
      <c r="AF49" s="57"/>
      <c r="AG49" s="57"/>
      <c r="AH49" s="57"/>
      <c r="AI49" s="57"/>
      <c r="AJ49" s="57"/>
      <c r="AK49" s="57"/>
      <c r="AL49" s="57"/>
    </row>
    <row r="50" spans="1:42" x14ac:dyDescent="0.25">
      <c r="A50" s="44"/>
      <c r="B50" s="44"/>
      <c r="C50" s="79" t="s">
        <v>128</v>
      </c>
      <c r="D50" s="44"/>
      <c r="E50" s="44"/>
      <c r="F50" s="44"/>
      <c r="G50" s="44"/>
      <c r="H50" s="44"/>
      <c r="I50" s="44"/>
      <c r="J50" s="44"/>
      <c r="L50" s="56"/>
      <c r="O50" s="57"/>
      <c r="Z50" s="56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O50" s="55"/>
    </row>
    <row r="51" spans="1:42" x14ac:dyDescent="0.25">
      <c r="A51" s="44"/>
      <c r="B51" s="44"/>
      <c r="C51" s="79" t="s">
        <v>129</v>
      </c>
      <c r="D51" s="44"/>
      <c r="E51" s="44"/>
      <c r="F51" s="44"/>
      <c r="G51" s="44"/>
      <c r="H51" s="44"/>
      <c r="I51" s="44"/>
      <c r="J51" s="44"/>
      <c r="L51" s="56"/>
      <c r="N51" s="57"/>
      <c r="O51" s="57"/>
      <c r="Z51" s="56"/>
      <c r="AA51" s="57"/>
      <c r="AB51" s="57"/>
      <c r="AC51" s="57"/>
      <c r="AD51" s="57"/>
      <c r="AN51" s="56"/>
      <c r="AP51" s="57"/>
    </row>
    <row r="52" spans="1:42" x14ac:dyDescent="0.25">
      <c r="A52" s="44"/>
      <c r="B52" s="44"/>
      <c r="C52" s="357" t="s">
        <v>130</v>
      </c>
      <c r="D52" s="357"/>
      <c r="E52" s="357"/>
      <c r="F52" s="80">
        <v>0.12</v>
      </c>
      <c r="G52" s="44" t="s">
        <v>131</v>
      </c>
      <c r="H52" s="44"/>
      <c r="I52" s="44"/>
      <c r="J52" s="44"/>
      <c r="L52" s="56"/>
      <c r="M52" s="57"/>
      <c r="N52" s="57"/>
      <c r="O52" s="57"/>
      <c r="Z52" s="56"/>
      <c r="AA52" s="57"/>
      <c r="AB52" s="57"/>
      <c r="AC52" s="57"/>
      <c r="AD52" s="57"/>
      <c r="AP52" s="57"/>
    </row>
    <row r="53" spans="1:42" x14ac:dyDescent="0.25">
      <c r="A53" s="44"/>
      <c r="B53" s="44"/>
      <c r="C53" s="357" t="s">
        <v>132</v>
      </c>
      <c r="D53" s="357"/>
      <c r="E53" s="357"/>
      <c r="F53" s="81">
        <v>67000</v>
      </c>
      <c r="G53" s="44" t="s">
        <v>133</v>
      </c>
      <c r="H53" s="44"/>
      <c r="I53" s="44"/>
      <c r="J53" s="44"/>
      <c r="L53" s="56"/>
      <c r="M53" s="57"/>
      <c r="N53" s="57"/>
      <c r="Z53" s="56"/>
      <c r="AA53" s="57"/>
      <c r="AB53" s="57"/>
    </row>
    <row r="54" spans="1:42" x14ac:dyDescent="0.25">
      <c r="A54" s="44"/>
      <c r="B54" s="44"/>
      <c r="C54" s="357" t="s">
        <v>134</v>
      </c>
      <c r="D54" s="357"/>
      <c r="E54" s="357"/>
      <c r="F54" s="82">
        <v>0.1</v>
      </c>
      <c r="G54" s="44" t="s">
        <v>135</v>
      </c>
      <c r="H54" s="44"/>
      <c r="I54" s="44"/>
      <c r="J54" s="44"/>
      <c r="L54" s="56"/>
      <c r="M54" s="57"/>
      <c r="N54" s="57"/>
      <c r="Z54" s="56"/>
      <c r="AA54" s="57"/>
      <c r="AB54" s="57"/>
      <c r="AN54" s="56"/>
      <c r="AP54" s="57"/>
    </row>
    <row r="55" spans="1:42" x14ac:dyDescent="0.25">
      <c r="A55" s="44"/>
      <c r="B55" s="44"/>
      <c r="C55" s="357" t="s">
        <v>136</v>
      </c>
      <c r="D55" s="357"/>
      <c r="E55" s="357"/>
      <c r="F55" s="82">
        <v>0.03</v>
      </c>
      <c r="G55" s="44" t="s">
        <v>137</v>
      </c>
      <c r="H55" s="44"/>
      <c r="I55" s="44"/>
      <c r="J55" s="44"/>
      <c r="L55" s="56"/>
      <c r="M55" s="57"/>
      <c r="N55" s="57"/>
      <c r="Z55" s="56"/>
      <c r="AA55" s="57"/>
      <c r="AB55" s="57"/>
    </row>
    <row r="56" spans="1:42" x14ac:dyDescent="0.25">
      <c r="A56" s="44"/>
      <c r="B56" s="44"/>
      <c r="C56" s="357" t="s">
        <v>138</v>
      </c>
      <c r="D56" s="357"/>
      <c r="E56" s="357"/>
      <c r="F56" s="81">
        <v>87000</v>
      </c>
      <c r="G56" s="44" t="s">
        <v>139</v>
      </c>
      <c r="H56" s="44"/>
      <c r="I56" s="44"/>
      <c r="J56" s="44"/>
      <c r="L56" s="56"/>
      <c r="M56" s="57"/>
      <c r="N56" s="57"/>
      <c r="Z56" s="56"/>
      <c r="AA56" s="57"/>
      <c r="AB56" s="57"/>
    </row>
    <row r="57" spans="1:42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L57" s="56"/>
      <c r="M57" s="68"/>
      <c r="N57" s="69"/>
      <c r="Z57" s="56"/>
      <c r="AA57" s="57"/>
      <c r="AB57" s="57"/>
      <c r="AO57" s="55"/>
    </row>
    <row r="58" spans="1:42" x14ac:dyDescent="0.25">
      <c r="A58" s="44"/>
      <c r="B58" s="44" t="s">
        <v>2</v>
      </c>
      <c r="C58" s="29" t="s">
        <v>3</v>
      </c>
      <c r="D58" s="44" t="s">
        <v>140</v>
      </c>
      <c r="E58" s="44"/>
      <c r="F58" s="44"/>
      <c r="G58" s="44"/>
      <c r="H58" s="44"/>
      <c r="I58" s="44"/>
      <c r="J58" s="44"/>
      <c r="L58" s="56"/>
      <c r="M58" s="57"/>
      <c r="N58" s="57"/>
      <c r="O58" s="57"/>
      <c r="P58" s="57"/>
      <c r="Z58" s="56"/>
      <c r="AA58" s="57"/>
      <c r="AB58" s="57"/>
      <c r="AC58" s="57"/>
      <c r="AD58" s="57"/>
      <c r="AN58" s="56"/>
      <c r="AP58" s="57"/>
    </row>
    <row r="59" spans="1:42" x14ac:dyDescent="0.25">
      <c r="A59" s="44"/>
      <c r="B59" s="44"/>
      <c r="C59" s="29"/>
      <c r="D59" s="44"/>
      <c r="E59" s="44"/>
      <c r="F59" s="44"/>
      <c r="G59" s="44"/>
      <c r="H59" s="44"/>
      <c r="I59" s="44"/>
      <c r="J59" s="44"/>
      <c r="L59" s="56"/>
      <c r="M59" s="57"/>
      <c r="N59" s="57"/>
      <c r="O59" s="57"/>
      <c r="P59" s="57"/>
      <c r="Z59" s="56"/>
      <c r="AA59" s="57"/>
      <c r="AB59" s="57"/>
      <c r="AC59" s="57"/>
      <c r="AD59" s="57"/>
      <c r="AP59" s="57"/>
    </row>
    <row r="60" spans="1:42" x14ac:dyDescent="0.25">
      <c r="A60" s="44"/>
      <c r="B60" s="44"/>
      <c r="C60" s="29"/>
      <c r="D60" s="358" t="s">
        <v>127</v>
      </c>
      <c r="E60" s="359"/>
      <c r="F60" s="359"/>
      <c r="G60" s="359"/>
      <c r="H60" s="359"/>
      <c r="I60" s="360"/>
      <c r="J60" s="29"/>
      <c r="L60" s="56"/>
      <c r="Z60" s="56"/>
      <c r="AA60" s="57"/>
      <c r="AB60" s="57"/>
    </row>
    <row r="61" spans="1:42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L61" s="56"/>
      <c r="M61" s="68"/>
      <c r="N61" s="69"/>
      <c r="P61" s="61"/>
      <c r="Z61" s="56"/>
      <c r="AA61" s="68"/>
      <c r="AB61" s="69"/>
      <c r="AC61" s="69"/>
      <c r="AD61" s="61"/>
      <c r="AN61" s="56"/>
      <c r="AP61" s="57"/>
    </row>
    <row r="62" spans="1:42" x14ac:dyDescent="0.25">
      <c r="A62" s="44"/>
      <c r="B62" s="44" t="s">
        <v>141</v>
      </c>
      <c r="C62" s="29" t="s">
        <v>142</v>
      </c>
      <c r="D62" s="49" t="s">
        <v>143</v>
      </c>
      <c r="E62" s="44"/>
      <c r="F62" s="44"/>
      <c r="G62" s="44"/>
      <c r="H62" s="44"/>
      <c r="I62" s="44"/>
      <c r="J62" s="44"/>
      <c r="L62" s="56"/>
      <c r="Z62" s="56"/>
    </row>
    <row r="63" spans="1:42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L63" s="56"/>
      <c r="M63" s="55"/>
      <c r="N63" s="83"/>
      <c r="Z63" s="56"/>
      <c r="AA63" s="55"/>
    </row>
    <row r="64" spans="1:42" x14ac:dyDescent="0.25">
      <c r="A64" s="44"/>
      <c r="B64" s="44"/>
      <c r="C64" s="44"/>
      <c r="D64" s="358" t="s">
        <v>127</v>
      </c>
      <c r="E64" s="359"/>
      <c r="F64" s="359"/>
      <c r="G64" s="359"/>
      <c r="H64" s="359"/>
      <c r="I64" s="360"/>
      <c r="J64" s="29"/>
      <c r="L64" s="56"/>
      <c r="V64"/>
      <c r="X64"/>
      <c r="Z64" s="56"/>
      <c r="AJ64"/>
      <c r="AL64"/>
      <c r="AO64" s="55"/>
    </row>
    <row r="65" spans="1:42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L65" s="56"/>
      <c r="O65" s="57"/>
      <c r="Q65" s="57"/>
      <c r="R65" s="57"/>
      <c r="S65" s="57"/>
      <c r="U65" s="59"/>
      <c r="Z65" s="56"/>
      <c r="AC65" s="57"/>
      <c r="AE65" s="57"/>
      <c r="AF65" s="57"/>
      <c r="AG65" s="57"/>
      <c r="AI65" s="59"/>
      <c r="AN65" s="56"/>
      <c r="AP65" s="57"/>
    </row>
    <row r="66" spans="1:42" ht="15.75" customHeight="1" x14ac:dyDescent="0.25">
      <c r="A66" s="44"/>
      <c r="B66" s="44"/>
      <c r="C66" s="29"/>
      <c r="D66" s="49"/>
      <c r="E66" s="44"/>
      <c r="F66" s="44"/>
      <c r="G66" s="44"/>
      <c r="H66" s="44"/>
      <c r="I66" s="44"/>
      <c r="J66" s="44"/>
      <c r="L66" s="60"/>
      <c r="N66" s="57"/>
      <c r="P66" s="61"/>
      <c r="Z66" s="60"/>
      <c r="AB66" s="57"/>
      <c r="AC66" s="57"/>
      <c r="AD66" s="61"/>
    </row>
    <row r="67" spans="1:42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L67" s="63"/>
      <c r="N67" s="57"/>
      <c r="P67" s="61"/>
      <c r="Z67" s="63"/>
      <c r="AB67" s="57"/>
      <c r="AC67" s="57"/>
      <c r="AD67" s="61"/>
    </row>
    <row r="68" spans="1:42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L68" s="63"/>
      <c r="P68" s="61"/>
      <c r="Z68" s="63"/>
      <c r="AD68" s="61"/>
    </row>
    <row r="69" spans="1:42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L69" s="63"/>
      <c r="N69" s="57"/>
      <c r="P69" s="61"/>
      <c r="Z69" s="63"/>
      <c r="AB69" s="57"/>
      <c r="AC69" s="57"/>
      <c r="AD69" s="61"/>
    </row>
    <row r="70" spans="1:42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L70" s="63"/>
      <c r="N70" s="57"/>
      <c r="P70" s="61"/>
      <c r="Z70" s="63"/>
      <c r="AB70" s="57"/>
      <c r="AC70" s="57"/>
      <c r="AD70" s="61"/>
    </row>
    <row r="71" spans="1:42" x14ac:dyDescent="0.25">
      <c r="L71" s="63"/>
      <c r="M71" s="68"/>
      <c r="N71" s="69"/>
      <c r="P71" s="61"/>
      <c r="Z71" s="63"/>
      <c r="AA71" s="68"/>
      <c r="AB71" s="69"/>
      <c r="AC71" s="69"/>
      <c r="AD71" s="61"/>
    </row>
    <row r="72" spans="1:42" x14ac:dyDescent="0.25">
      <c r="L72" s="56"/>
      <c r="P72" s="61"/>
      <c r="Z72" s="56"/>
      <c r="AD72" s="61"/>
    </row>
    <row r="73" spans="1:42" ht="15.75" customHeight="1" x14ac:dyDescent="0.25">
      <c r="L73" s="60"/>
      <c r="N73" s="57"/>
      <c r="P73" s="61"/>
      <c r="Z73" s="60"/>
      <c r="AB73" s="57"/>
      <c r="AC73" s="57"/>
      <c r="AD73" s="61"/>
    </row>
    <row r="74" spans="1:42" x14ac:dyDescent="0.25">
      <c r="L74" s="63"/>
      <c r="P74" s="61"/>
      <c r="Z74" s="63"/>
      <c r="AD74" s="61"/>
    </row>
    <row r="75" spans="1:42" x14ac:dyDescent="0.25">
      <c r="L75" s="63"/>
      <c r="N75" s="57"/>
      <c r="P75" s="61"/>
      <c r="Z75" s="63"/>
      <c r="AB75" s="57"/>
      <c r="AC75" s="57"/>
      <c r="AD75" s="61"/>
    </row>
    <row r="76" spans="1:42" x14ac:dyDescent="0.25">
      <c r="L76" s="63"/>
      <c r="N76" s="57"/>
      <c r="P76" s="61"/>
      <c r="Z76" s="63"/>
      <c r="AB76" s="57"/>
      <c r="AC76" s="57"/>
      <c r="AD76" s="61"/>
    </row>
    <row r="77" spans="1:42" x14ac:dyDescent="0.25">
      <c r="L77" s="63"/>
      <c r="P77" s="61"/>
      <c r="Z77" s="63"/>
      <c r="AD77" s="61"/>
    </row>
    <row r="78" spans="1:42" x14ac:dyDescent="0.25">
      <c r="L78" s="63"/>
      <c r="M78" s="68"/>
      <c r="N78" s="69"/>
      <c r="P78" s="61"/>
      <c r="Z78" s="63"/>
      <c r="AA78" s="68"/>
      <c r="AB78" s="69"/>
      <c r="AC78" s="69"/>
      <c r="AD78" s="61"/>
    </row>
    <row r="79" spans="1:42" x14ac:dyDescent="0.25">
      <c r="L79" s="56"/>
      <c r="Z79" s="56"/>
    </row>
    <row r="80" spans="1:42" x14ac:dyDescent="0.25">
      <c r="L80" s="56"/>
      <c r="M80" s="55"/>
      <c r="Z80" s="56"/>
      <c r="AA80" s="55"/>
    </row>
    <row r="81" spans="12:28" x14ac:dyDescent="0.25">
      <c r="L81" s="56"/>
      <c r="V81"/>
      <c r="X81"/>
      <c r="Z81" s="56"/>
    </row>
    <row r="82" spans="12:28" x14ac:dyDescent="0.25">
      <c r="L82" s="56"/>
      <c r="O82" s="57"/>
      <c r="Q82" s="57"/>
      <c r="R82" s="57"/>
      <c r="S82" s="57"/>
      <c r="U82" s="59"/>
      <c r="Z82" s="56"/>
      <c r="AA82" s="68"/>
      <c r="AB82" s="69"/>
    </row>
    <row r="83" spans="12:28" x14ac:dyDescent="0.25">
      <c r="L83" s="60"/>
      <c r="N83" s="57"/>
      <c r="P83" s="61"/>
      <c r="Z83" s="56"/>
    </row>
    <row r="84" spans="12:28" x14ac:dyDescent="0.25">
      <c r="L84" s="63"/>
      <c r="N84" s="57"/>
      <c r="P84" s="61"/>
      <c r="Z84" s="56"/>
    </row>
    <row r="85" spans="12:28" x14ac:dyDescent="0.25">
      <c r="L85" s="63"/>
      <c r="P85" s="61"/>
      <c r="Z85" s="56"/>
    </row>
    <row r="86" spans="12:28" x14ac:dyDescent="0.25">
      <c r="L86" s="63"/>
      <c r="N86" s="57"/>
      <c r="P86" s="61"/>
      <c r="Z86" s="56"/>
    </row>
    <row r="87" spans="12:28" x14ac:dyDescent="0.25">
      <c r="L87" s="63"/>
      <c r="N87" s="57"/>
      <c r="P87" s="61"/>
      <c r="Z87" s="56"/>
    </row>
    <row r="88" spans="12:28" x14ac:dyDescent="0.25">
      <c r="L88" s="63"/>
      <c r="M88" s="68"/>
      <c r="N88" s="69"/>
      <c r="P88" s="61"/>
      <c r="Z88" s="56"/>
    </row>
    <row r="89" spans="12:28" x14ac:dyDescent="0.25">
      <c r="L89" s="56"/>
      <c r="P89" s="61"/>
      <c r="Z89" s="56"/>
    </row>
    <row r="90" spans="12:28" x14ac:dyDescent="0.25">
      <c r="L90" s="60"/>
      <c r="N90" s="57"/>
      <c r="P90" s="61"/>
      <c r="Z90" s="56"/>
    </row>
    <row r="91" spans="12:28" x14ac:dyDescent="0.25">
      <c r="L91" s="63"/>
      <c r="P91" s="61"/>
      <c r="Z91" s="56"/>
    </row>
    <row r="92" spans="12:28" x14ac:dyDescent="0.25">
      <c r="L92" s="63"/>
      <c r="N92" s="57"/>
      <c r="P92" s="61"/>
      <c r="Z92" s="56"/>
    </row>
    <row r="93" spans="12:28" x14ac:dyDescent="0.25">
      <c r="L93" s="63"/>
      <c r="N93" s="57"/>
      <c r="P93" s="61"/>
      <c r="Z93" s="56"/>
      <c r="AB93" s="86"/>
    </row>
    <row r="94" spans="12:28" x14ac:dyDescent="0.25">
      <c r="L94" s="63"/>
      <c r="P94" s="61"/>
      <c r="Z94" s="56"/>
      <c r="AB94" s="86"/>
    </row>
    <row r="95" spans="12:28" x14ac:dyDescent="0.25">
      <c r="L95" s="63"/>
      <c r="M95" s="68"/>
      <c r="N95" s="69"/>
      <c r="P95" s="61"/>
      <c r="Z95" s="56"/>
      <c r="AB95" s="48"/>
    </row>
    <row r="96" spans="12:28" x14ac:dyDescent="0.25">
      <c r="L96" s="56"/>
      <c r="P96" s="61"/>
      <c r="Z96" s="56"/>
      <c r="AB96" s="86"/>
    </row>
    <row r="97" spans="12:30" x14ac:dyDescent="0.25">
      <c r="L97" s="56"/>
      <c r="M97" s="68"/>
      <c r="N97" s="69"/>
      <c r="P97" s="61"/>
      <c r="Z97" s="56"/>
      <c r="AB97" s="86"/>
    </row>
    <row r="98" spans="12:30" x14ac:dyDescent="0.25">
      <c r="M98" s="68"/>
      <c r="N98" s="69"/>
      <c r="P98" s="61"/>
      <c r="Z98" s="56"/>
      <c r="AB98" s="86"/>
      <c r="AD98" s="61"/>
    </row>
    <row r="99" spans="12:30" x14ac:dyDescent="0.25">
      <c r="M99" s="68"/>
      <c r="N99" s="69"/>
      <c r="P99" s="61"/>
      <c r="Z99" s="56"/>
      <c r="AB99" s="57"/>
      <c r="AD99" s="61"/>
    </row>
    <row r="100" spans="12:30" x14ac:dyDescent="0.25">
      <c r="L100" s="56"/>
      <c r="M100" s="68"/>
      <c r="N100" s="69"/>
      <c r="O100" s="68"/>
      <c r="P100" s="61"/>
      <c r="Z100" s="56"/>
      <c r="AA100" s="68"/>
      <c r="AB100" s="69"/>
      <c r="AC100" s="68"/>
      <c r="AD100" s="61"/>
    </row>
  </sheetData>
  <mergeCells count="31">
    <mergeCell ref="D12:H12"/>
    <mergeCell ref="D7:H7"/>
    <mergeCell ref="D8:H8"/>
    <mergeCell ref="D9:H9"/>
    <mergeCell ref="D10:H10"/>
    <mergeCell ref="D11:H11"/>
    <mergeCell ref="C37:C38"/>
    <mergeCell ref="D37:D38"/>
    <mergeCell ref="E37:F38"/>
    <mergeCell ref="G37:G38"/>
    <mergeCell ref="D13:H13"/>
    <mergeCell ref="D16:G16"/>
    <mergeCell ref="D17:G17"/>
    <mergeCell ref="D18:G18"/>
    <mergeCell ref="D19:G19"/>
    <mergeCell ref="D20:G20"/>
    <mergeCell ref="D21:G21"/>
    <mergeCell ref="C35:C36"/>
    <mergeCell ref="D35:D36"/>
    <mergeCell ref="E35:F36"/>
    <mergeCell ref="G35:G36"/>
    <mergeCell ref="C55:E55"/>
    <mergeCell ref="C56:E56"/>
    <mergeCell ref="D60:I60"/>
    <mergeCell ref="D64:I64"/>
    <mergeCell ref="C39:C40"/>
    <mergeCell ref="D39:D40"/>
    <mergeCell ref="D47:I47"/>
    <mergeCell ref="C52:E52"/>
    <mergeCell ref="C53:E53"/>
    <mergeCell ref="C54:E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</vt:lpstr>
      <vt:lpstr>Question 4</vt:lpstr>
      <vt:lpstr>Question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2020-07-17T13:30:22Z</dcterms:created>
  <dcterms:modified xsi:type="dcterms:W3CDTF">2025-03-31T02:51:17Z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051ed417-209c-4ed0-8be4-88f836371e58</vt:lpwstr>
  </property>
  <property fmtid="{D5CDD505-2E9C-101B-9397-08002B2CF9AE}" pid="3" name="AonClassification">
    <vt:lpwstr>ADC_class_100</vt:lpwstr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2024-04-20T00:51:55Z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fb2356e8-2704-42d6-be9c-3c8e17389a0a</vt:lpwstr>
  </property>
  <property fmtid="{D5CDD505-2E9C-101B-9397-08002B2CF9AE}" pid="10" name="MSIP_Label_38f1469a-2c2a-4aee-b92b-090d4c5468ff_ContentBits">
    <vt:lpwstr>0</vt:lpwstr>
  </property>
  <property fmtid="{D5CDD505-2E9C-101B-9397-08002B2CF9AE}" pid="11" name="MSIP_Label_9043f10a-881e-4653-a55e-02ca2cc829dc_Enabled">
    <vt:lpwstr>true</vt:lpwstr>
  </property>
  <property fmtid="{D5CDD505-2E9C-101B-9397-08002B2CF9AE}" pid="12" name="MSIP_Label_9043f10a-881e-4653-a55e-02ca2cc829dc_SetDate">
    <vt:lpwstr>2024-04-26T00:44:42Z</vt:lpwstr>
  </property>
  <property fmtid="{D5CDD505-2E9C-101B-9397-08002B2CF9AE}" pid="13" name="MSIP_Label_9043f10a-881e-4653-a55e-02ca2cc829dc_Method">
    <vt:lpwstr>Standard</vt:lpwstr>
  </property>
  <property fmtid="{D5CDD505-2E9C-101B-9397-08002B2CF9AE}" pid="14" name="MSIP_Label_9043f10a-881e-4653-a55e-02ca2cc829dc_Name">
    <vt:lpwstr>ADC_class_200</vt:lpwstr>
  </property>
  <property fmtid="{D5CDD505-2E9C-101B-9397-08002B2CF9AE}" pid="15" name="MSIP_Label_9043f10a-881e-4653-a55e-02ca2cc829dc_SiteId">
    <vt:lpwstr>94cfddbc-0627-494a-ad7a-29aea3aea832</vt:lpwstr>
  </property>
  <property fmtid="{D5CDD505-2E9C-101B-9397-08002B2CF9AE}" pid="16" name="MSIP_Label_9043f10a-881e-4653-a55e-02ca2cc829dc_ActionId">
    <vt:lpwstr>3a6e7bb1-e22a-4c7c-8b40-a6e0524ae4d7</vt:lpwstr>
  </property>
  <property fmtid="{D5CDD505-2E9C-101B-9397-08002B2CF9AE}" pid="17" name="MSIP_Label_9043f10a-881e-4653-a55e-02ca2cc829dc_ContentBits">
    <vt:lpwstr>0</vt:lpwstr>
  </property>
  <property fmtid="{D5CDD505-2E9C-101B-9397-08002B2CF9AE}" pid="18" name="MSIP_Label_5dc3257f-7003-41f4-b780-9a3afb3190ad_Enabled">
    <vt:lpwstr>true</vt:lpwstr>
  </property>
  <property fmtid="{D5CDD505-2E9C-101B-9397-08002B2CF9AE}" pid="19" name="MSIP_Label_5dc3257f-7003-41f4-b780-9a3afb3190ad_SetDate">
    <vt:lpwstr>2024-04-26T18:35:10Z</vt:lpwstr>
  </property>
  <property fmtid="{D5CDD505-2E9C-101B-9397-08002B2CF9AE}" pid="20" name="MSIP_Label_5dc3257f-7003-41f4-b780-9a3afb3190ad_Method">
    <vt:lpwstr>Privileged</vt:lpwstr>
  </property>
  <property fmtid="{D5CDD505-2E9C-101B-9397-08002B2CF9AE}" pid="21" name="MSIP_Label_5dc3257f-7003-41f4-b780-9a3afb3190ad_Name">
    <vt:lpwstr>GWL - Internal</vt:lpwstr>
  </property>
  <property fmtid="{D5CDD505-2E9C-101B-9397-08002B2CF9AE}" pid="22" name="MSIP_Label_5dc3257f-7003-41f4-b780-9a3afb3190ad_SiteId">
    <vt:lpwstr>eaa6cb52-58d7-45cd-8bd6-b1d2a8e61312</vt:lpwstr>
  </property>
  <property fmtid="{D5CDD505-2E9C-101B-9397-08002B2CF9AE}" pid="23" name="MSIP_Label_5dc3257f-7003-41f4-b780-9a3afb3190ad_ActionId">
    <vt:lpwstr>a4c66c25-67e8-4ff1-8e5d-f52a9fc98a50</vt:lpwstr>
  </property>
  <property fmtid="{D5CDD505-2E9C-101B-9397-08002B2CF9AE}" pid="24" name="MSIP_Label_5dc3257f-7003-41f4-b780-9a3afb3190ad_ContentBits">
    <vt:lpwstr>0</vt:lpwstr>
  </property>
</Properties>
</file>