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5\NOV 25\"/>
    </mc:Choice>
  </mc:AlternateContent>
  <xr:revisionPtr revIDLastSave="0" documentId="8_{B9A479C1-7392-4E2A-8532-21778E683996}" xr6:coauthVersionLast="47" xr6:coauthVersionMax="47" xr10:uidLastSave="{00000000-0000-0000-0000-000000000000}"/>
  <bookViews>
    <workbookView xWindow="-108" yWindow="-108" windowWidth="23256" windowHeight="12456" xr2:uid="{5B99CA1A-AC61-44B4-99BE-016C39E29269}"/>
  </bookViews>
  <sheets>
    <sheet name="Candidate #" sheetId="2" r:id="rId1"/>
    <sheet name="Q4" sheetId="13" r:id="rId2"/>
    <sheet name="Q5" sheetId="8" r:id="rId3"/>
    <sheet name="Q7" sheetId="14" r:id="rId4"/>
  </sheets>
  <externalReferences>
    <externalReference r:id="rId5"/>
    <externalReference r:id="rId6"/>
    <externalReference r:id="rId7"/>
  </externalReferences>
  <definedNames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2</definedName>
    <definedName name="_AtRisk_SimSetting_MultipleCPUManualCount" hidden="1">2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CurrentStock" localSheetId="1">[1]Q10!$C$95</definedName>
    <definedName name="CurrentStock" localSheetId="3">[1]Q10!$C$95</definedName>
    <definedName name="CurrentStock">#REF!</definedName>
    <definedName name="InterestRate" localSheetId="1">[1]Q10!$C$96</definedName>
    <definedName name="InterestRate" localSheetId="3">[1]Q10!$C$96</definedName>
    <definedName name="InterestRate">#REF!</definedName>
    <definedName name="rate" localSheetId="1">'[2]Question (a)'!$C$3</definedName>
    <definedName name="rate" localSheetId="3">'[2]Question (a)'!$C$3</definedName>
    <definedName name="rate">'[3]Question (a)'!$C$3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Strike" localSheetId="1">'[2]Question (a)'!$C$1</definedName>
    <definedName name="Strike" localSheetId="3">'[2]Question (a)'!$C$1</definedName>
    <definedName name="Strike">'[3]Question (a)'!$C$1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0" i="13" l="1"/>
  <c r="C77" i="13"/>
  <c r="C82" i="13"/>
  <c r="C57" i="13"/>
  <c r="C56" i="13"/>
  <c r="C105" i="13" l="1"/>
</calcChain>
</file>

<file path=xl/sharedStrings.xml><?xml version="1.0" encoding="utf-8"?>
<sst xmlns="http://schemas.openxmlformats.org/spreadsheetml/2006/main" count="66" uniqueCount="47">
  <si>
    <t>T</t>
  </si>
  <si>
    <t>Candidate No.</t>
  </si>
  <si>
    <t>Q5</t>
  </si>
  <si>
    <t>Parameter</t>
  </si>
  <si>
    <t>Value</t>
  </si>
  <si>
    <t>B(0;T)</t>
  </si>
  <si>
    <t>A(0;T)</t>
  </si>
  <si>
    <t>d1</t>
  </si>
  <si>
    <t>d2</t>
  </si>
  <si>
    <t>Q7</t>
  </si>
  <si>
    <t>Q4</t>
  </si>
  <si>
    <t>The approximiate participation Rate</t>
  </si>
  <si>
    <t>Show your work here, for part d):</t>
  </si>
  <si>
    <t>Fill in your final answers here:</t>
  </si>
  <si>
    <t>The cost of purchasing European put options</t>
  </si>
  <si>
    <t>Show your work here, for part a):</t>
  </si>
  <si>
    <t>Assumptions</t>
  </si>
  <si>
    <t>Portfolio Value</t>
  </si>
  <si>
    <t>buffer%</t>
  </si>
  <si>
    <t>S&amp;P 500 index (S0)</t>
  </si>
  <si>
    <t>Strike (K)</t>
  </si>
  <si>
    <t>Dividend yield (d)</t>
  </si>
  <si>
    <t>Risk-free rate (r)</t>
  </si>
  <si>
    <t>Volatility</t>
  </si>
  <si>
    <t>Expiry (TTM)</t>
  </si>
  <si>
    <t>N(-d1)</t>
  </si>
  <si>
    <t>N(-d2)</t>
  </si>
  <si>
    <t>Put option</t>
  </si>
  <si>
    <t>Cost of purchasing put option</t>
  </si>
  <si>
    <t>r0</t>
  </si>
  <si>
    <t>Price of one-year bond</t>
  </si>
  <si>
    <t>Price of five-year bond</t>
  </si>
  <si>
    <r>
      <t>Z(0;r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;T)</t>
    </r>
  </si>
  <si>
    <t>Show your work here, for part b):</t>
  </si>
  <si>
    <t>The option price</t>
  </si>
  <si>
    <t>Term</t>
  </si>
  <si>
    <t>Formula/value</t>
  </si>
  <si>
    <t>K</t>
  </si>
  <si>
    <t>Call option</t>
  </si>
  <si>
    <r>
      <t>T</t>
    </r>
    <r>
      <rPr>
        <vertAlign val="subscript"/>
        <sz val="12"/>
        <color theme="1"/>
        <rFont val="Times New Roman"/>
        <family val="1"/>
      </rPr>
      <t>O</t>
    </r>
  </si>
  <si>
    <r>
      <t>T</t>
    </r>
    <r>
      <rPr>
        <vertAlign val="subscript"/>
        <sz val="12"/>
        <color theme="1"/>
        <rFont val="Times New Roman"/>
        <family val="1"/>
      </rPr>
      <t>B</t>
    </r>
  </si>
  <si>
    <r>
      <t>S</t>
    </r>
    <r>
      <rPr>
        <vertAlign val="subscript"/>
        <sz val="12"/>
        <color theme="1"/>
        <rFont val="Times New Roman"/>
        <family val="1"/>
      </rPr>
      <t>Z</t>
    </r>
    <r>
      <rPr>
        <sz val="12"/>
        <color theme="1"/>
        <rFont val="Times New Roman"/>
        <family val="1"/>
      </rPr>
      <t>(T</t>
    </r>
    <r>
      <rPr>
        <vertAlign val="sub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;T</t>
    </r>
    <r>
      <rPr>
        <vertAlign val="subscript"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>)</t>
    </r>
  </si>
  <si>
    <r>
      <t>Z(0,r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;T</t>
    </r>
    <r>
      <rPr>
        <vertAlign val="sub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)</t>
    </r>
  </si>
  <si>
    <r>
      <t>Z(0,r</t>
    </r>
    <r>
      <rPr>
        <vertAlign val="sub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;T</t>
    </r>
    <r>
      <rPr>
        <vertAlign val="subscript"/>
        <sz val="12"/>
        <color theme="1"/>
        <rFont val="Times New Roman"/>
        <family val="1"/>
      </rPr>
      <t>B</t>
    </r>
    <r>
      <rPr>
        <sz val="12"/>
        <color theme="1"/>
        <rFont val="Times New Roman"/>
        <family val="1"/>
      </rPr>
      <t>)</t>
    </r>
  </si>
  <si>
    <r>
      <t>d</t>
    </r>
    <r>
      <rPr>
        <vertAlign val="subscript"/>
        <sz val="12"/>
        <color theme="1"/>
        <rFont val="Times New Roman"/>
        <family val="1"/>
      </rPr>
      <t>1</t>
    </r>
  </si>
  <si>
    <r>
      <t>d</t>
    </r>
    <r>
      <rPr>
        <vertAlign val="subscript"/>
        <sz val="12"/>
        <color theme="1"/>
        <rFont val="Times New Roman"/>
        <family val="1"/>
      </rPr>
      <t>2</t>
    </r>
  </si>
  <si>
    <t>Show your work here, for part c):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</si>
</sst>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</numFmts>
  <fonts count="1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>
      <alignment vertical="center"/>
    </xf>
    <xf numFmtId="16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1" applyFont="1"/>
    <xf numFmtId="0" fontId="4" fillId="0" borderId="0" xfId="1"/>
    <xf numFmtId="0" fontId="4" fillId="2" borderId="0" xfId="1" applyFill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0" fillId="2" borderId="0" xfId="0" applyFill="1"/>
    <xf numFmtId="0" fontId="8" fillId="0" borderId="0" xfId="7" applyFont="1">
      <alignment vertical="center"/>
    </xf>
    <xf numFmtId="167" fontId="8" fillId="0" borderId="0" xfId="8" applyNumberFormat="1" applyFont="1">
      <alignment vertical="center"/>
    </xf>
    <xf numFmtId="168" fontId="8" fillId="0" borderId="0" xfId="8" applyNumberFormat="1" applyFont="1">
      <alignment vertical="center"/>
    </xf>
    <xf numFmtId="168" fontId="8" fillId="0" borderId="0" xfId="8" applyNumberFormat="1" applyFont="1" applyFill="1">
      <alignment vertical="center"/>
    </xf>
    <xf numFmtId="0" fontId="0" fillId="2" borderId="4" xfId="0" applyFill="1" applyBorder="1"/>
    <xf numFmtId="0" fontId="5" fillId="3" borderId="3" xfId="0" applyFont="1" applyFill="1" applyBorder="1" applyAlignment="1">
      <alignment horizontal="left" wrapText="1"/>
    </xf>
    <xf numFmtId="0" fontId="0" fillId="2" borderId="6" xfId="0" applyFill="1" applyBorder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7" fontId="8" fillId="0" borderId="0" xfId="8" applyNumberFormat="1" applyFont="1" applyBorder="1">
      <alignment vertical="center"/>
    </xf>
    <xf numFmtId="168" fontId="8" fillId="0" borderId="0" xfId="8" applyNumberFormat="1" applyFont="1" applyBorder="1">
      <alignment vertical="center"/>
    </xf>
    <xf numFmtId="168" fontId="8" fillId="0" borderId="0" xfId="8" applyNumberFormat="1" applyFont="1" applyFill="1" applyBorder="1">
      <alignment vertical="center"/>
    </xf>
    <xf numFmtId="0" fontId="10" fillId="0" borderId="4" xfId="0" applyFont="1" applyBorder="1"/>
    <xf numFmtId="164" fontId="10" fillId="0" borderId="4" xfId="14" applyNumberFormat="1" applyFont="1" applyFill="1" applyBorder="1"/>
    <xf numFmtId="43" fontId="10" fillId="2" borderId="4" xfId="14" applyFont="1" applyFill="1" applyBorder="1"/>
    <xf numFmtId="0" fontId="10" fillId="2" borderId="0" xfId="0" applyFont="1" applyFill="1"/>
    <xf numFmtId="0" fontId="8" fillId="2" borderId="0" xfId="7" applyFont="1" applyFill="1">
      <alignment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0" fillId="0" borderId="4" xfId="0" applyFont="1" applyBorder="1" applyAlignment="1">
      <alignment horizontal="right"/>
    </xf>
    <xf numFmtId="0" fontId="10" fillId="2" borderId="4" xfId="0" applyFont="1" applyFill="1" applyBorder="1"/>
    <xf numFmtId="164" fontId="10" fillId="2" borderId="4" xfId="14" applyNumberFormat="1" applyFont="1" applyFill="1" applyBorder="1"/>
  </cellXfs>
  <cellStyles count="15">
    <cellStyle name="Comma" xfId="14" builtinId="3"/>
    <cellStyle name="Comma 2" xfId="2" xr:uid="{CD2B8517-6418-43EF-BA72-9D9408588362}"/>
    <cellStyle name="Comma 3" xfId="4" xr:uid="{98101E1E-D8C5-415E-B868-B436977693A8}"/>
    <cellStyle name="Comma 4" xfId="6" xr:uid="{4809EB42-7880-42FF-B0CA-B41D96944C54}"/>
    <cellStyle name="Comma 5" xfId="8" xr:uid="{49B30E3F-7598-4ACB-9DFF-BC919ACC0F4F}"/>
    <cellStyle name="Comma 6" xfId="12" xr:uid="{C453C3CB-C2A6-45C3-95B1-326AAAF86A31}"/>
    <cellStyle name="Comma 7" xfId="13" xr:uid="{68E1D9BD-2E7F-4B8E-B65D-94EA47A5C23C}"/>
    <cellStyle name="Normal" xfId="0" builtinId="0"/>
    <cellStyle name="Normal 2" xfId="1" xr:uid="{A3E86C75-0849-4BD3-B9B9-38860D3FED73}"/>
    <cellStyle name="Normal 3" xfId="3" xr:uid="{90D8CE8B-0D82-4C05-BCF9-3E7DB8816DA8}"/>
    <cellStyle name="Normal 4" xfId="7" xr:uid="{13C487FC-A0A5-44C2-9D5E-DD284F0006AE}"/>
    <cellStyle name="Normal 5" xfId="10" xr:uid="{742586AF-5935-4BEA-BC61-933FE08681FB}"/>
    <cellStyle name="Percent 2" xfId="5" xr:uid="{63457629-2AB5-40B6-87A9-E97F1380A7F8}"/>
    <cellStyle name="Percent 3" xfId="9" xr:uid="{86892906-6B34-4420-8D6F-08DE01E42CB1}"/>
    <cellStyle name="Percent 4" xfId="11" xr:uid="{89E4A910-7EF6-43CC-8F76-62155094B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219074</xdr:rowOff>
    </xdr:from>
    <xdr:to>
      <xdr:col>6</xdr:col>
      <xdr:colOff>31480</xdr:colOff>
      <xdr:row>19</xdr:row>
      <xdr:rowOff>91465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3ADEBF-D860-A237-FE5F-F9A14A79E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263" y="219074"/>
          <a:ext cx="6389417" cy="36919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195262</xdr:rowOff>
    </xdr:from>
    <xdr:to>
      <xdr:col>6</xdr:col>
      <xdr:colOff>294372</xdr:colOff>
      <xdr:row>43</xdr:row>
      <xdr:rowOff>120984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E09293-B7DB-2D17-5F3E-75A8DC087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263" y="6415087"/>
          <a:ext cx="6652309" cy="2326022"/>
        </a:xfrm>
        <a:prstGeom prst="rect">
          <a:avLst/>
        </a:prstGeom>
      </xdr:spPr>
    </xdr:pic>
    <xdr:clientData/>
  </xdr:twoCellAnchor>
  <xdr:twoCellAnchor editAs="oneCell">
    <xdr:from>
      <xdr:col>1</xdr:col>
      <xdr:colOff>1281112</xdr:colOff>
      <xdr:row>49</xdr:row>
      <xdr:rowOff>161925</xdr:rowOff>
    </xdr:from>
    <xdr:to>
      <xdr:col>1</xdr:col>
      <xdr:colOff>1566864</xdr:colOff>
      <xdr:row>51</xdr:row>
      <xdr:rowOff>85727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A93EFD0-8A72-8028-560E-681225F5E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8375" y="9182100"/>
          <a:ext cx="285752" cy="323852"/>
        </a:xfrm>
        <a:prstGeom prst="rect">
          <a:avLst/>
        </a:prstGeom>
      </xdr:spPr>
    </xdr:pic>
    <xdr:clientData/>
  </xdr:twoCellAnchor>
  <xdr:twoCellAnchor editAs="oneCell">
    <xdr:from>
      <xdr:col>1</xdr:col>
      <xdr:colOff>1328738</xdr:colOff>
      <xdr:row>51</xdr:row>
      <xdr:rowOff>147638</xdr:rowOff>
    </xdr:from>
    <xdr:to>
      <xdr:col>1</xdr:col>
      <xdr:colOff>1481139</xdr:colOff>
      <xdr:row>53</xdr:row>
      <xdr:rowOff>14290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D833D73-2D43-C155-CADC-7E92405D6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1" y="9567863"/>
          <a:ext cx="152401" cy="266702"/>
        </a:xfrm>
        <a:prstGeom prst="rect">
          <a:avLst/>
        </a:prstGeom>
      </xdr:spPr>
    </xdr:pic>
    <xdr:clientData/>
  </xdr:twoCellAnchor>
  <xdr:twoCellAnchor editAs="oneCell">
    <xdr:from>
      <xdr:col>1</xdr:col>
      <xdr:colOff>1357313</xdr:colOff>
      <xdr:row>51</xdr:row>
      <xdr:rowOff>33337</xdr:rowOff>
    </xdr:from>
    <xdr:to>
      <xdr:col>1</xdr:col>
      <xdr:colOff>1519239</xdr:colOff>
      <xdr:row>52</xdr:row>
      <xdr:rowOff>23813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D4DC00E-9F9E-2B54-6AC7-01ACF33A7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14576" y="10253662"/>
          <a:ext cx="161926" cy="1905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200024</xdr:rowOff>
    </xdr:from>
    <xdr:to>
      <xdr:col>6</xdr:col>
      <xdr:colOff>397242</xdr:colOff>
      <xdr:row>64</xdr:row>
      <xdr:rowOff>165742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D601FB8-7B4E-1D6C-51D1-CB0A30802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7263" y="11844337"/>
          <a:ext cx="6755179" cy="116586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128588</xdr:colOff>
      <xdr:row>71</xdr:row>
      <xdr:rowOff>9525</xdr:rowOff>
    </xdr:from>
    <xdr:to>
      <xdr:col>1</xdr:col>
      <xdr:colOff>290514</xdr:colOff>
      <xdr:row>72</xdr:row>
      <xdr:rowOff>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6C0038D-92DA-441C-A19F-010902835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5851" y="14254163"/>
          <a:ext cx="161926" cy="19050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71</xdr:row>
      <xdr:rowOff>185738</xdr:rowOff>
    </xdr:from>
    <xdr:to>
      <xdr:col>1</xdr:col>
      <xdr:colOff>257176</xdr:colOff>
      <xdr:row>73</xdr:row>
      <xdr:rowOff>52390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A9E7A93-6D15-4272-97B0-580024479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2038" y="14430376"/>
          <a:ext cx="152401" cy="2667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6</xdr:col>
      <xdr:colOff>134351</xdr:colOff>
      <xdr:row>87</xdr:row>
      <xdr:rowOff>165741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D81B1C2-5E5A-0A75-ECAA-C608C6EB6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7263" y="17011650"/>
          <a:ext cx="6492288" cy="765816"/>
        </a:xfrm>
        <a:prstGeom prst="rect">
          <a:avLst/>
        </a:prstGeom>
      </xdr:spPr>
    </xdr:pic>
    <xdr:clientData/>
  </xdr:twoCellAnchor>
  <xdr:oneCellAnchor>
    <xdr:from>
      <xdr:col>1</xdr:col>
      <xdr:colOff>128588</xdr:colOff>
      <xdr:row>94</xdr:row>
      <xdr:rowOff>9525</xdr:rowOff>
    </xdr:from>
    <xdr:ext cx="161926" cy="190501"/>
    <xdr:pic>
      <xdr:nvPicPr>
        <xdr:cNvPr id="18" name="Picture 17">
          <a:extLst>
            <a:ext uri="{FF2B5EF4-FFF2-40B4-BE49-F238E27FC236}">
              <a16:creationId xmlns:a16="http://schemas.microsoft.com/office/drawing/2014/main" id="{7EAC6976-5703-4F98-AB16-13EB9198D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5851" y="14254163"/>
          <a:ext cx="161926" cy="190501"/>
        </a:xfrm>
        <a:prstGeom prst="rect">
          <a:avLst/>
        </a:prstGeom>
      </xdr:spPr>
    </xdr:pic>
    <xdr:clientData/>
  </xdr:oneCellAnchor>
  <xdr:oneCellAnchor>
    <xdr:from>
      <xdr:col>1</xdr:col>
      <xdr:colOff>104775</xdr:colOff>
      <xdr:row>94</xdr:row>
      <xdr:rowOff>185738</xdr:rowOff>
    </xdr:from>
    <xdr:ext cx="152401" cy="266702"/>
    <xdr:pic>
      <xdr:nvPicPr>
        <xdr:cNvPr id="19" name="Picture 18">
          <a:extLst>
            <a:ext uri="{FF2B5EF4-FFF2-40B4-BE49-F238E27FC236}">
              <a16:creationId xmlns:a16="http://schemas.microsoft.com/office/drawing/2014/main" id="{AA592D65-F828-468E-8DF4-FA5FFE873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2038" y="14430376"/>
          <a:ext cx="152401" cy="266702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105</xdr:row>
      <xdr:rowOff>200024</xdr:rowOff>
    </xdr:from>
    <xdr:to>
      <xdr:col>6</xdr:col>
      <xdr:colOff>408672</xdr:colOff>
      <xdr:row>108</xdr:row>
      <xdr:rowOff>171453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CBCCA12-BC51-3EF0-B21D-AB103D1E8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7263" y="21578887"/>
          <a:ext cx="6766609" cy="571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219074</xdr:rowOff>
    </xdr:from>
    <xdr:to>
      <xdr:col>7</xdr:col>
      <xdr:colOff>630607</xdr:colOff>
      <xdr:row>20</xdr:row>
      <xdr:rowOff>91463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9188EBC-6765-ADEA-3B74-2B73F243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263" y="219074"/>
          <a:ext cx="6983782" cy="33490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692150</xdr:colOff>
      <xdr:row>2</xdr:row>
      <xdr:rowOff>69850</xdr:rowOff>
    </xdr:from>
    <xdr:to>
      <xdr:col>7</xdr:col>
      <xdr:colOff>76200</xdr:colOff>
      <xdr:row>13</xdr:row>
      <xdr:rowOff>146105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C215B8-74DF-2750-EC2F-1694A0348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0693" r="-1004"/>
        <a:stretch>
          <a:fillRect/>
        </a:stretch>
      </xdr:blipFill>
      <xdr:spPr>
        <a:xfrm>
          <a:off x="692150" y="488950"/>
          <a:ext cx="6705600" cy="22416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co-my.sharepoint.com/personal/jaesoo_lew_cleco_com/Documents/PCMigration/Papers/QFI/2024/QFI%20QF%201024_v4.xlsx" TargetMode="External"/><Relationship Id="rId1" Type="http://schemas.openxmlformats.org/officeDocument/2006/relationships/externalLinkPath" Target="https://cleco-my.sharepoint.com/personal/jaesoo_lew_cleco_com/Documents/PCMigration/Papers/QFI/2024/QFI%20QF%201024_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Relationship Id="rId1" Type="http://schemas.openxmlformats.org/officeDocument/2006/relationships/externalLinkPath" Target="https://cleco-my.sharepoint.com/personal/jaesoo_lew_cleco_com/Documents/PCMigration/Papers/QFI/2024/QFI%20QF%202024%20Fall%20(Topic%203)%20Yong%20Jiang_DRAFT_1008_v1104_revise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lai\SynologyDrive\Documents\SOA%20volunteer\QFI%20Quantitative%20Finance\Fall%202024%20Exam\QFI%20QF%202024%20Fall%20(Topic%203)%20Yong%20Jiang_DRAFT_1008_v1104_revised.xlsx" TargetMode="External"/><Relationship Id="rId1" Type="http://schemas.openxmlformats.org/officeDocument/2006/relationships/externalLinkPath" Target="https://uofc-my.sharepoint.com/Users/chlai/SynologyDrive/Documents/SOA%20volunteer/QFI%20Quantitative%20Finance/Fall%202024%20Exam/QFI%20QF%202024%20Fall%20(Topic%203)%20Yong%20Jiang_DRAFT_1008_v1104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ndidate #"/>
      <sheetName val="Q5"/>
      <sheetName val="Q10"/>
      <sheetName val="Q11"/>
    </sheetNames>
    <sheetDataSet>
      <sheetData sheetId="0"/>
      <sheetData sheetId="1">
        <row r="110">
          <cell r="K110" t="str">
            <v>Hedge Ratio
(Δ)</v>
          </cell>
        </row>
      </sheetData>
      <sheetData sheetId="2">
        <row r="95">
          <cell r="C95">
            <v>200</v>
          </cell>
        </row>
        <row r="96">
          <cell r="C96">
            <v>0.1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 (a)"/>
      <sheetName val="question (c) Vega_vs_vol"/>
      <sheetName val="supporting graphs for (c)"/>
      <sheetName val="Just some background (notused)"/>
    </sheetNames>
    <sheetDataSet>
      <sheetData sheetId="0">
        <row r="1">
          <cell r="C1">
            <v>100</v>
          </cell>
        </row>
        <row r="3">
          <cell r="C3">
            <v>0.03</v>
          </cell>
        </row>
      </sheetData>
      <sheetData sheetId="1">
        <row r="3">
          <cell r="F3" t="str">
            <v>volatility at 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D2295-C93B-45E6-A1A5-12AF774077C8}">
  <dimension ref="A1:C1"/>
  <sheetViews>
    <sheetView tabSelected="1" workbookViewId="0">
      <selection activeCell="L6" sqref="L6"/>
    </sheetView>
  </sheetViews>
  <sheetFormatPr defaultColWidth="8.296875" defaultRowHeight="14.4"/>
  <cols>
    <col min="1" max="1" width="13.5" style="2" bestFit="1" customWidth="1"/>
    <col min="2" max="2" width="8.296875" style="2"/>
    <col min="3" max="3" width="15.296875" style="2" customWidth="1"/>
    <col min="4" max="16384" width="8.296875" style="2"/>
  </cols>
  <sheetData>
    <row r="1" spans="1:3" ht="15.6">
      <c r="A1" s="1" t="s">
        <v>1</v>
      </c>
      <c r="C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7EFC4-9E14-4655-93E9-33ED8202D152}">
  <dimension ref="A1:N120"/>
  <sheetViews>
    <sheetView showGridLines="0" zoomScaleNormal="100" workbookViewId="0"/>
  </sheetViews>
  <sheetFormatPr defaultColWidth="11.19921875" defaultRowHeight="15.6"/>
  <cols>
    <col min="1" max="1" width="12.59765625" customWidth="1"/>
    <col min="2" max="2" width="25.59765625" customWidth="1"/>
    <col min="3" max="5" width="15.59765625" customWidth="1"/>
    <col min="13" max="13" width="14.796875" bestFit="1" customWidth="1"/>
    <col min="18" max="18" width="12.5" bestFit="1" customWidth="1"/>
  </cols>
  <sheetData>
    <row r="1" spans="1:1" ht="17.399999999999999">
      <c r="A1" s="14" t="s">
        <v>10</v>
      </c>
    </row>
    <row r="21" spans="2:14">
      <c r="B21" s="4" t="s">
        <v>13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2:14">
      <c r="B22" s="25"/>
      <c r="C22" s="6"/>
      <c r="D22" s="6"/>
      <c r="E22" s="6"/>
      <c r="F22" s="26"/>
      <c r="G22" s="6"/>
      <c r="H22" s="6"/>
      <c r="I22" s="6"/>
      <c r="J22" s="6"/>
      <c r="K22" s="6"/>
      <c r="L22" s="6"/>
      <c r="M22" s="6"/>
      <c r="N22" s="6"/>
    </row>
    <row r="23" spans="2:14">
      <c r="B23" s="2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45" spans="2:14">
      <c r="B45" s="4" t="s">
        <v>13</v>
      </c>
      <c r="C45" s="5"/>
      <c r="D45" s="12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2:14">
      <c r="B46" s="15" t="s">
        <v>30</v>
      </c>
      <c r="D46" s="11"/>
      <c r="F46" s="7"/>
    </row>
    <row r="47" spans="2:14">
      <c r="B47" s="15" t="s">
        <v>31</v>
      </c>
      <c r="D47" s="11"/>
    </row>
    <row r="49" spans="2:14">
      <c r="B49" s="4" t="s">
        <v>33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2:14">
      <c r="B50" s="22" t="s">
        <v>3</v>
      </c>
      <c r="C50" s="22" t="s">
        <v>4</v>
      </c>
      <c r="D50" s="15"/>
      <c r="E50" s="15"/>
    </row>
    <row r="51" spans="2:14">
      <c r="B51" s="22"/>
      <c r="C51" s="30"/>
      <c r="D51" s="15"/>
      <c r="E51" s="15"/>
    </row>
    <row r="52" spans="2:14">
      <c r="B52" s="22"/>
      <c r="C52" s="30"/>
      <c r="D52" s="15"/>
      <c r="E52" s="15"/>
    </row>
    <row r="53" spans="2:14">
      <c r="B53" s="22"/>
      <c r="C53" s="30"/>
      <c r="D53" s="15"/>
      <c r="E53" s="15"/>
    </row>
    <row r="54" spans="2:14">
      <c r="B54" s="27" t="s">
        <v>29</v>
      </c>
      <c r="C54" s="28">
        <v>0.03</v>
      </c>
      <c r="D54" s="15"/>
      <c r="E54" s="15"/>
    </row>
    <row r="55" spans="2:14" ht="18">
      <c r="B55" s="29" t="s">
        <v>0</v>
      </c>
      <c r="C55" s="22" t="s">
        <v>6</v>
      </c>
      <c r="D55" s="22" t="s">
        <v>5</v>
      </c>
      <c r="E55" s="22" t="s">
        <v>32</v>
      </c>
    </row>
    <row r="56" spans="2:14">
      <c r="B56" s="29">
        <v>1</v>
      </c>
      <c r="C56" s="22" t="e">
        <f>(D56-B56)*($C$51-($C$53/$C$52)^2/2)-$C$53^2*D56^2/(4*$C$52)</f>
        <v>#DIV/0!</v>
      </c>
      <c r="D56" s="30"/>
      <c r="E56" s="30"/>
    </row>
    <row r="57" spans="2:14">
      <c r="B57" s="29">
        <v>5</v>
      </c>
      <c r="C57" s="22" t="e">
        <f>(D57-B57)*($C$51-($C$53/$C$52)^2/2)-$C$53^2*D57^2/(4*$C$52)</f>
        <v>#DIV/0!</v>
      </c>
      <c r="D57" s="30"/>
      <c r="E57" s="30"/>
    </row>
    <row r="66" spans="2:14">
      <c r="B66" s="4" t="s">
        <v>13</v>
      </c>
      <c r="C66" s="5"/>
      <c r="D66" s="12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2:14">
      <c r="B67" s="15" t="s">
        <v>34</v>
      </c>
      <c r="D67" s="11"/>
      <c r="F67" s="7"/>
    </row>
    <row r="69" spans="2:14">
      <c r="B69" s="4" t="s">
        <v>46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1" spans="2:14">
      <c r="B71" s="22" t="s">
        <v>35</v>
      </c>
      <c r="C71" s="22" t="s">
        <v>36</v>
      </c>
    </row>
    <row r="72" spans="2:14">
      <c r="B72" s="22"/>
      <c r="C72" s="30"/>
    </row>
    <row r="73" spans="2:14">
      <c r="B73" s="22"/>
      <c r="C73" s="30"/>
    </row>
    <row r="74" spans="2:14" ht="18">
      <c r="B74" s="22" t="s">
        <v>39</v>
      </c>
      <c r="C74" s="22">
        <v>1</v>
      </c>
    </row>
    <row r="75" spans="2:14" ht="18">
      <c r="B75" s="22" t="s">
        <v>40</v>
      </c>
      <c r="C75" s="22">
        <v>5</v>
      </c>
    </row>
    <row r="76" spans="2:14">
      <c r="B76" s="22" t="s">
        <v>37</v>
      </c>
      <c r="C76" s="22">
        <v>0.8</v>
      </c>
    </row>
    <row r="77" spans="2:14" ht="18">
      <c r="B77" s="22" t="s">
        <v>41</v>
      </c>
      <c r="C77" s="22" t="e">
        <f>1/C72*(1-EXP(-C72*(C75-C74)))*(C73^2/(2*C72)*(1-EXP(-2*C72*C74)))^0.5</f>
        <v>#DIV/0!</v>
      </c>
    </row>
    <row r="78" spans="2:14" ht="18">
      <c r="B78" s="22" t="s">
        <v>42</v>
      </c>
      <c r="C78" s="30"/>
    </row>
    <row r="79" spans="2:14" ht="18">
      <c r="B79" s="22" t="s">
        <v>43</v>
      </c>
      <c r="C79" s="30"/>
    </row>
    <row r="80" spans="2:14" ht="18">
      <c r="B80" s="22" t="s">
        <v>44</v>
      </c>
      <c r="C80" s="30"/>
    </row>
    <row r="81" spans="2:14" ht="18">
      <c r="B81" s="22" t="s">
        <v>45</v>
      </c>
      <c r="C81" s="30"/>
    </row>
    <row r="82" spans="2:14">
      <c r="B82" s="22" t="s">
        <v>38</v>
      </c>
      <c r="C82" s="22">
        <f>C79*_xlfn.NORM.S.DIST(C80,TRUE)-C78*C76*_xlfn.NORM.S.DIST(C81,TRUE)</f>
        <v>0</v>
      </c>
    </row>
    <row r="89" spans="2:14">
      <c r="B89" s="4" t="s">
        <v>13</v>
      </c>
      <c r="C89" s="5"/>
      <c r="D89" s="12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2:14">
      <c r="B90" s="15" t="s">
        <v>34</v>
      </c>
      <c r="D90" s="11"/>
      <c r="F90" s="7"/>
    </row>
    <row r="92" spans="2:14">
      <c r="B92" s="4" t="s">
        <v>12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4" spans="2:14">
      <c r="B94" s="22" t="s">
        <v>35</v>
      </c>
      <c r="C94" s="22" t="s">
        <v>36</v>
      </c>
    </row>
    <row r="95" spans="2:14">
      <c r="B95" s="22"/>
      <c r="C95" s="30"/>
    </row>
    <row r="96" spans="2:14">
      <c r="B96" s="22"/>
      <c r="C96" s="30"/>
    </row>
    <row r="97" spans="2:14" ht="18">
      <c r="B97" s="22" t="s">
        <v>39</v>
      </c>
      <c r="C97" s="22">
        <v>1</v>
      </c>
    </row>
    <row r="98" spans="2:14" ht="18">
      <c r="B98" s="22" t="s">
        <v>40</v>
      </c>
      <c r="C98" s="22">
        <v>5</v>
      </c>
    </row>
    <row r="99" spans="2:14">
      <c r="B99" s="22" t="s">
        <v>37</v>
      </c>
      <c r="C99" s="22">
        <v>0.8</v>
      </c>
    </row>
    <row r="100" spans="2:14" ht="18">
      <c r="B100" s="22" t="s">
        <v>41</v>
      </c>
      <c r="C100" s="22" t="e">
        <f>1/C95*(1-EXP(-C95*(C98-C97)))*(C96^2/(2*C95)*(1-EXP(-2*C95*C97)))^0.5</f>
        <v>#DIV/0!</v>
      </c>
    </row>
    <row r="101" spans="2:14" ht="18">
      <c r="B101" s="22" t="s">
        <v>42</v>
      </c>
      <c r="C101" s="30"/>
    </row>
    <row r="102" spans="2:14" ht="18">
      <c r="B102" s="22" t="s">
        <v>43</v>
      </c>
      <c r="C102" s="30"/>
    </row>
    <row r="103" spans="2:14" ht="18">
      <c r="B103" s="22" t="s">
        <v>44</v>
      </c>
      <c r="C103" s="30"/>
    </row>
    <row r="104" spans="2:14" ht="18">
      <c r="B104" s="22" t="s">
        <v>45</v>
      </c>
      <c r="C104" s="30"/>
    </row>
    <row r="105" spans="2:14">
      <c r="B105" s="22" t="s">
        <v>38</v>
      </c>
      <c r="C105" s="22">
        <f>C102*_xlfn.NORM.S.DIST(C103,TRUE)-C101*C99*_xlfn.NORM.S.DIST(C104,TRUE)</f>
        <v>0</v>
      </c>
    </row>
    <row r="110" spans="2:14">
      <c r="B110" s="4" t="s">
        <v>13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2:14">
      <c r="B111" s="25"/>
      <c r="C111" s="6"/>
      <c r="D111" s="6"/>
      <c r="E111" s="6"/>
      <c r="F111" s="26"/>
      <c r="G111" s="6"/>
      <c r="H111" s="6"/>
      <c r="I111" s="6"/>
      <c r="J111" s="6"/>
      <c r="K111" s="6"/>
      <c r="L111" s="6"/>
      <c r="M111" s="6"/>
      <c r="N111" s="6"/>
    </row>
    <row r="112" spans="2:14">
      <c r="B112" s="2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</row>
    <row r="113" spans="2:14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</row>
    <row r="114" spans="2:14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pans="2:14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2:14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</row>
    <row r="117" spans="2:14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pans="2:14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2:14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</row>
    <row r="120" spans="2:14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1AE42-296B-4D89-A327-91C0F489514E}">
  <dimension ref="A1:R44"/>
  <sheetViews>
    <sheetView showGridLines="0" zoomScaleNormal="100" workbookViewId="0"/>
  </sheetViews>
  <sheetFormatPr defaultColWidth="8.5" defaultRowHeight="13.8"/>
  <cols>
    <col min="1" max="1" width="12.59765625" style="7" customWidth="1"/>
    <col min="2" max="2" width="25.59765625" style="7" customWidth="1"/>
    <col min="3" max="3" width="15.59765625" style="7" customWidth="1"/>
    <col min="4" max="7" width="10.59765625" style="7" customWidth="1"/>
    <col min="8" max="11" width="10.59765625" style="8" customWidth="1"/>
    <col min="12" max="12" width="11.69921875" style="8" bestFit="1" customWidth="1"/>
    <col min="13" max="13" width="8.296875" style="8" bestFit="1" customWidth="1"/>
    <col min="14" max="14" width="14.5" style="9" bestFit="1" customWidth="1"/>
    <col min="15" max="15" width="10.5" style="8" bestFit="1" customWidth="1"/>
    <col min="16" max="17" width="14" style="8" bestFit="1" customWidth="1"/>
    <col min="18" max="18" width="13.19921875" style="10" bestFit="1" customWidth="1"/>
    <col min="19" max="19" width="11" style="7" bestFit="1" customWidth="1"/>
    <col min="20" max="16384" width="8.5" style="7"/>
  </cols>
  <sheetData>
    <row r="1" spans="1:1" ht="17.399999999999999">
      <c r="A1" s="14" t="s">
        <v>2</v>
      </c>
    </row>
    <row r="20" spans="2:18">
      <c r="H20" s="19"/>
      <c r="I20" s="19"/>
      <c r="J20" s="19"/>
      <c r="K20" s="19"/>
      <c r="L20" s="19"/>
      <c r="M20" s="19"/>
      <c r="N20" s="20"/>
      <c r="O20" s="19"/>
      <c r="P20" s="19"/>
      <c r="Q20" s="19"/>
      <c r="R20" s="21"/>
    </row>
    <row r="21" spans="2:18" customFormat="1" ht="15.6">
      <c r="B21" s="16"/>
      <c r="C21" s="17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</row>
    <row r="22" spans="2:18" customFormat="1" ht="15.6">
      <c r="B22" s="4" t="s">
        <v>13</v>
      </c>
      <c r="C22" s="5"/>
      <c r="D22" s="12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8" customFormat="1" ht="15.6">
      <c r="B23" s="15" t="s">
        <v>14</v>
      </c>
      <c r="D23" s="11"/>
      <c r="F23" s="7"/>
    </row>
    <row r="24" spans="2:18" customFormat="1" ht="15.6">
      <c r="B24" s="15"/>
    </row>
    <row r="25" spans="2:18" customFormat="1" ht="15.6">
      <c r="B25" s="4" t="s">
        <v>15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2:18" customFormat="1" ht="15.6">
      <c r="B26" s="15" t="s">
        <v>16</v>
      </c>
      <c r="C26" s="1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8" customFormat="1" ht="15.6">
      <c r="B27" s="22" t="s">
        <v>17</v>
      </c>
      <c r="C27" s="23">
        <v>500000000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8" customFormat="1" ht="15.6">
      <c r="B28" s="22" t="s">
        <v>18</v>
      </c>
      <c r="C28" s="22">
        <v>0.1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8" customFormat="1" ht="15.6">
      <c r="B29" s="22" t="s">
        <v>19</v>
      </c>
      <c r="C29" s="23">
        <v>5000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8" customFormat="1" ht="15.6">
      <c r="B30" s="22" t="s">
        <v>20</v>
      </c>
      <c r="C30" s="31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8" customFormat="1" ht="15.6">
      <c r="B31" s="22" t="s">
        <v>21</v>
      </c>
      <c r="C31" s="22"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8" customFormat="1" ht="15.6">
      <c r="B32" s="22" t="s">
        <v>22</v>
      </c>
      <c r="C32" s="22">
        <v>0.04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customFormat="1" ht="15.6">
      <c r="B33" s="22" t="s">
        <v>23</v>
      </c>
      <c r="C33" s="22">
        <v>0.2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customFormat="1" ht="15.6">
      <c r="B34" s="22" t="s">
        <v>24</v>
      </c>
      <c r="C34" s="22">
        <v>1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customFormat="1" ht="15.6">
      <c r="B35" s="15"/>
      <c r="C35" s="1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customFormat="1" ht="15.6">
      <c r="B36" s="22" t="s">
        <v>7</v>
      </c>
      <c r="C36" s="24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customFormat="1" ht="15.6">
      <c r="B37" s="22" t="s">
        <v>8</v>
      </c>
      <c r="C37" s="2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2:14" customFormat="1" ht="15.6">
      <c r="B38" s="22" t="s">
        <v>25</v>
      </c>
      <c r="C38" s="2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2:14" customFormat="1" ht="15.6">
      <c r="B39" s="22" t="s">
        <v>26</v>
      </c>
      <c r="C39" s="24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 customFormat="1" ht="15.6">
      <c r="B40" s="15"/>
      <c r="C40" s="1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2:14" customFormat="1" ht="15.6">
      <c r="B41" s="22" t="s">
        <v>27</v>
      </c>
      <c r="C41" s="24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4" customFormat="1" ht="15.6">
      <c r="B42" s="22" t="s">
        <v>28</v>
      </c>
      <c r="C42" s="2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 customFormat="1" ht="15.6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 customFormat="1" ht="15.6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</sheetData>
  <pageMargins left="0.7" right="0.7" top="0.75" bottom="0.75" header="0.3" footer="0.3"/>
  <pageSetup paperSize="9" orientation="portrait" r:id="rId1"/>
  <headerFooter>
    <oddFooter>&amp;L&amp;1#&amp;"Calibri"&amp;10&amp;K000000Strictly confidential (C4)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B8DC6-7739-4565-ACCD-A3C35C320748}">
  <dimension ref="A1:N29"/>
  <sheetViews>
    <sheetView showGridLines="0" zoomScaleNormal="100" workbookViewId="0"/>
  </sheetViews>
  <sheetFormatPr defaultColWidth="11.19921875" defaultRowHeight="15.6"/>
  <cols>
    <col min="1" max="1" width="12.59765625" customWidth="1"/>
    <col min="2" max="2" width="25.59765625" customWidth="1"/>
    <col min="3" max="3" width="15.59765625" customWidth="1"/>
    <col min="4" max="11" width="10.59765625" customWidth="1"/>
    <col min="13" max="13" width="14.796875" bestFit="1" customWidth="1"/>
    <col min="18" max="18" width="12.5" bestFit="1" customWidth="1"/>
  </cols>
  <sheetData>
    <row r="1" spans="1:1" ht="17.399999999999999">
      <c r="A1" s="14" t="s">
        <v>9</v>
      </c>
    </row>
    <row r="17" spans="2:14" ht="16.2" thickBot="1">
      <c r="B17" s="4" t="s">
        <v>13</v>
      </c>
      <c r="C17" s="5"/>
      <c r="D17" s="5"/>
      <c r="E17" s="12"/>
      <c r="F17" s="5"/>
      <c r="G17" s="5"/>
      <c r="H17" s="5"/>
      <c r="I17" s="5"/>
      <c r="J17" s="5"/>
      <c r="K17" s="5"/>
      <c r="L17" s="5"/>
      <c r="M17" s="5"/>
      <c r="N17" s="5"/>
    </row>
    <row r="18" spans="2:14" ht="16.2" thickBot="1">
      <c r="B18" s="15" t="s">
        <v>11</v>
      </c>
      <c r="D18" s="13"/>
    </row>
    <row r="19" spans="2:14">
      <c r="B19" s="15"/>
    </row>
    <row r="20" spans="2:14">
      <c r="B20" s="4" t="s">
        <v>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Candidate #</vt:lpstr>
      <vt:lpstr>Q4</vt:lpstr>
      <vt:lpstr>Q5</vt:lpstr>
      <vt:lpstr>Q7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2024-06-08T19:17:17Z</dcterms:created>
  <dcterms:modified xsi:type="dcterms:W3CDTF">2025-10-14T17:05:41Z</dcterms:modified>
</cp:coreProperties>
</file>