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ducation\Exams\0-Examinations\Exams\2025\NOV 25\"/>
    </mc:Choice>
  </mc:AlternateContent>
  <xr:revisionPtr revIDLastSave="0" documentId="8_{743A618C-C303-4CC3-8873-7F123DC1B2FA}" xr6:coauthVersionLast="47" xr6:coauthVersionMax="47" xr10:uidLastSave="{00000000-0000-0000-0000-000000000000}"/>
  <bookViews>
    <workbookView xWindow="11424" yWindow="0" windowWidth="11712" windowHeight="12336" xr2:uid="{A97DD7FD-2B4A-4566-BE2C-0F29A1F354AE}"/>
  </bookViews>
  <sheets>
    <sheet name="Q1" sheetId="1" r:id="rId1"/>
    <sheet name="Q2" sheetId="2" r:id="rId2"/>
    <sheet name="Q3" sheetId="3" r:id="rId3"/>
    <sheet name="Q4" sheetId="4" r:id="rId4"/>
    <sheet name="Q5" sheetId="5" r:id="rId5"/>
    <sheet name="Q6" sheetId="6" r:id="rId6"/>
    <sheet name="Q7" sheetId="7" r:id="rId7"/>
  </sheets>
  <definedNames>
    <definedName name="_xlnm.Print_Area" localSheetId="0">'Q1'!$A$1:$G$56</definedName>
    <definedName name="_xlnm.Print_Area" localSheetId="1">'Q2'!$A$1:$J$74</definedName>
    <definedName name="_xlnm.Print_Area" localSheetId="2">'Q3'!$A$1:$J$77</definedName>
    <definedName name="_xlnm.Print_Area" localSheetId="3">'Q4'!$A$1:$G$29</definedName>
    <definedName name="_xlnm.Print_Area" localSheetId="4">'Q5'!$A$1:$H$116</definedName>
    <definedName name="_xlnm.Print_Area" localSheetId="5">'Q6'!$A$1:$J$132</definedName>
    <definedName name="_xlnm.Print_Area" localSheetId="6">'Q7'!$A$1:$I$171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3" l="1"/>
  <c r="D37" i="3"/>
  <c r="H114" i="6" l="1"/>
  <c r="G114" i="6"/>
  <c r="F114" i="6"/>
  <c r="E114" i="6"/>
  <c r="D114" i="6"/>
  <c r="C114" i="6"/>
  <c r="H54" i="6"/>
  <c r="G54" i="6"/>
  <c r="F54" i="6"/>
  <c r="E54" i="6"/>
  <c r="D54" i="6"/>
  <c r="C54" i="6"/>
  <c r="C136" i="7" l="1"/>
  <c r="D103" i="7"/>
  <c r="B88" i="7"/>
  <c r="B89" i="7" s="1"/>
  <c r="B90" i="7" s="1"/>
  <c r="B91" i="7" s="1"/>
  <c r="B92" i="7" s="1"/>
  <c r="B93" i="7" s="1"/>
  <c r="B94" i="7" s="1"/>
  <c r="B95" i="7" s="1"/>
  <c r="B96" i="7" s="1"/>
  <c r="B97" i="7" s="1"/>
  <c r="B86" i="7"/>
  <c r="B85" i="7" s="1"/>
  <c r="B84" i="7" s="1"/>
  <c r="B83" i="7" s="1"/>
  <c r="B82" i="7" s="1"/>
  <c r="B81" i="7" s="1"/>
  <c r="B80" i="7" s="1"/>
  <c r="B79" i="7" s="1"/>
  <c r="B78" i="7" s="1"/>
  <c r="B62" i="7"/>
  <c r="B63" i="7" s="1"/>
  <c r="B64" i="7" s="1"/>
  <c r="B65" i="7" s="1"/>
  <c r="B66" i="7" s="1"/>
  <c r="B67" i="7" s="1"/>
  <c r="B68" i="7" s="1"/>
  <c r="B69" i="7" s="1"/>
  <c r="B70" i="7" s="1"/>
  <c r="B71" i="7" s="1"/>
  <c r="B60" i="7"/>
  <c r="B59" i="7" s="1"/>
  <c r="B58" i="7" s="1"/>
  <c r="B57" i="7" s="1"/>
  <c r="B56" i="7" s="1"/>
  <c r="B55" i="7" s="1"/>
  <c r="B54" i="7" s="1"/>
  <c r="B53" i="7" s="1"/>
  <c r="B52" i="7" s="1"/>
  <c r="D136" i="7" l="1"/>
  <c r="G136" i="7"/>
  <c r="E136" i="7" l="1"/>
  <c r="F136" i="7"/>
  <c r="H136" i="7" l="1"/>
</calcChain>
</file>

<file path=xl/sharedStrings.xml><?xml version="1.0" encoding="utf-8"?>
<sst xmlns="http://schemas.openxmlformats.org/spreadsheetml/2006/main" count="348" uniqueCount="210">
  <si>
    <t>Total</t>
  </si>
  <si>
    <t>Describe risks and opportunities in the steps of the product development cycle by completing the table below.</t>
  </si>
  <si>
    <t>Step</t>
  </si>
  <si>
    <t>Risks</t>
  </si>
  <si>
    <t>Opportunities</t>
  </si>
  <si>
    <t>Innovate</t>
  </si>
  <si>
    <t>Design</t>
  </si>
  <si>
    <t>Build</t>
  </si>
  <si>
    <t>Sell</t>
  </si>
  <si>
    <t>Assess</t>
  </si>
  <si>
    <t>Revise</t>
  </si>
  <si>
    <t>List and describe considerations for developing the administrative expense component of gross premium.</t>
  </si>
  <si>
    <t>Describe risks that insurers should consider when determining risk and profit charges on each of the following types of groups:</t>
  </si>
  <si>
    <t>You are given:</t>
  </si>
  <si>
    <t>Contract</t>
  </si>
  <si>
    <t>Net Premium</t>
  </si>
  <si>
    <t>Contract 1</t>
  </si>
  <si>
    <t>Contract 2</t>
  </si>
  <si>
    <t>Contract 3</t>
  </si>
  <si>
    <t>Contract 4</t>
  </si>
  <si>
    <t>Contract 5</t>
  </si>
  <si>
    <t xml:space="preserve">Assess whether the change in expense revenue methodology will meet the Chief Actuary’s pricing goals. Justify your response. </t>
  </si>
  <si>
    <t>(1 point)</t>
  </si>
  <si>
    <t>You are given the following pharmacy claim data:</t>
  </si>
  <si>
    <t>Dispensing Fee</t>
  </si>
  <si>
    <t>Vaccine Fee</t>
  </si>
  <si>
    <t>Sales Tax</t>
  </si>
  <si>
    <t xml:space="preserve">Discount </t>
  </si>
  <si>
    <t>New contract terms were recently negotiated:</t>
  </si>
  <si>
    <t>You are analyzing the impact of cost share on pharmacy claims.</t>
  </si>
  <si>
    <t>Nominal Copay</t>
  </si>
  <si>
    <t>Dispensing fee</t>
  </si>
  <si>
    <t>Discount</t>
  </si>
  <si>
    <t>Average Wholesale Prive</t>
  </si>
  <si>
    <t>Frequency</t>
  </si>
  <si>
    <t>Avg AWP Per Prescription</t>
  </si>
  <si>
    <t>0-15</t>
  </si>
  <si>
    <t>15-50</t>
  </si>
  <si>
    <t>50-125</t>
  </si>
  <si>
    <t>125-250</t>
  </si>
  <si>
    <t>(2 points)</t>
  </si>
  <si>
    <t>i)</t>
  </si>
  <si>
    <t>ii)</t>
  </si>
  <si>
    <t>ii) Sketch two graphs by completing the tables below that illustrate the Random Variation Risk.</t>
  </si>
  <si>
    <t>Expected Mean as Predicted</t>
  </si>
  <si>
    <t>PMPM</t>
  </si>
  <si>
    <t>Not at Risk</t>
  </si>
  <si>
    <t>At Risk</t>
  </si>
  <si>
    <t>Expected Mean Higher than Predicted</t>
  </si>
  <si>
    <t>As part of your explanation to the CFO using the Total Risk Analysis method you have developed the following table using traditional experience rating to develop the following assumptions:</t>
  </si>
  <si>
    <t>Projected rating period PMPM</t>
  </si>
  <si>
    <t>One Standard Deviation</t>
  </si>
  <si>
    <t>Provision for Adverse Deviation (PAD)</t>
  </si>
  <si>
    <t>Total Membership</t>
  </si>
  <si>
    <t>Row</t>
  </si>
  <si>
    <t>Description</t>
  </si>
  <si>
    <t>Projection Element</t>
  </si>
  <si>
    <t>Scenario 1</t>
  </si>
  <si>
    <t>Scenario 2</t>
  </si>
  <si>
    <t>Scenario 3</t>
  </si>
  <si>
    <t>Scenario 4</t>
  </si>
  <si>
    <t>Scenario 5</t>
  </si>
  <si>
    <t>Combined</t>
  </si>
  <si>
    <t>a.</t>
  </si>
  <si>
    <t>Scenario Description</t>
  </si>
  <si>
    <t>2+ Std Devs</t>
  </si>
  <si>
    <t>1 to 2 Std Devs</t>
  </si>
  <si>
    <t>+/- 1 Std Dev</t>
  </si>
  <si>
    <t xml:space="preserve"> 1 to 2 Std Devs</t>
  </si>
  <si>
    <t>Below Mean</t>
  </si>
  <si>
    <t>From Mean</t>
  </si>
  <si>
    <t>Above Mean</t>
  </si>
  <si>
    <t>b.</t>
  </si>
  <si>
    <t>Probability Distribution</t>
  </si>
  <si>
    <t>c.</t>
  </si>
  <si>
    <t>Cumulative Distribution</t>
  </si>
  <si>
    <t>Lower Bound</t>
  </si>
  <si>
    <t>d.</t>
  </si>
  <si>
    <t>Upper Bound</t>
  </si>
  <si>
    <t>e.</t>
  </si>
  <si>
    <t>Midpoint</t>
  </si>
  <si>
    <t>f.</t>
  </si>
  <si>
    <t>Starting Value</t>
  </si>
  <si>
    <t>g.</t>
  </si>
  <si>
    <t>Completion Factor</t>
  </si>
  <si>
    <t>h.</t>
  </si>
  <si>
    <t>Partial Year Trend</t>
  </si>
  <si>
    <t>i.</t>
  </si>
  <si>
    <t>Core Trends</t>
  </si>
  <si>
    <t>j.</t>
  </si>
  <si>
    <t>Non-Core Trends</t>
  </si>
  <si>
    <t>k.</t>
  </si>
  <si>
    <t>Group-Specific Changes</t>
  </si>
  <si>
    <t>l.</t>
  </si>
  <si>
    <t>Total PMPM</t>
  </si>
  <si>
    <t>Calculate the following risk measures, using the table below:</t>
  </si>
  <si>
    <t>i) Expected excess or shortfall PMPM</t>
  </si>
  <si>
    <t>ii) Chance of exceeding the budget</t>
  </si>
  <si>
    <t>iii) Chance of exceeding the budget by $12M or more</t>
  </si>
  <si>
    <t>Expected Excess/(Shortfall)</t>
  </si>
  <si>
    <t>Probability of Exceeding Budget</t>
  </si>
  <si>
    <t>iii)</t>
  </si>
  <si>
    <t>Probability of Exceeding Budget by More Than $12 Million</t>
  </si>
  <si>
    <t>Explain the actuarial team's role in mitigating risk in the product development cycle.</t>
  </si>
  <si>
    <t>Describe considerations for marketing group medical product to:</t>
  </si>
  <si>
    <t>The Chief Actuary proposes XYZ charges 3.7% percent of net premium collected for expenses.</t>
  </si>
  <si>
    <t>Calculate the change in expense revenue collected between the proposed 3.7% of net premium methodology and the current $2,000 fixed cost structure.</t>
  </si>
  <si>
    <t xml:space="preserve">Show your work. </t>
  </si>
  <si>
    <t>The Chief Actuary has outlined two goals for next year’s pricing:</t>
  </si>
  <si>
    <t>Plan A is a consumer driven health plan and Plan B is a traditional  health plan where both plans have the same covered services, network and medical management.</t>
  </si>
  <si>
    <t>Plan A</t>
  </si>
  <si>
    <t>Plan B</t>
  </si>
  <si>
    <t>Benefits</t>
  </si>
  <si>
    <t>Risk Group</t>
  </si>
  <si>
    <t>Relative Health Status (Morbidity)</t>
  </si>
  <si>
    <t># of Employees - Plan A</t>
  </si>
  <si>
    <t># of Employees - Plan B</t>
  </si>
  <si>
    <t>Premium Rates</t>
  </si>
  <si>
    <t>XYZ Contributions</t>
  </si>
  <si>
    <t>Expected MLR</t>
  </si>
  <si>
    <t>You have the following in Year 1:</t>
  </si>
  <si>
    <t xml:space="preserve">(1 point) </t>
  </si>
  <si>
    <t>Show your work.</t>
  </si>
  <si>
    <t>Compare and contrast prospective and retrospective experience rating.</t>
  </si>
  <si>
    <t>Green has only used prospective experience rating in its premium setting at the group level.</t>
  </si>
  <si>
    <t>Sales &amp; Marketing proposes adding an experience refund feature to the policy where groups will receive all excess profit if the groups performs better than 96%.</t>
  </si>
  <si>
    <t>20X1</t>
  </si>
  <si>
    <t>20X2</t>
  </si>
  <si>
    <t>20X3</t>
  </si>
  <si>
    <t xml:space="preserve"> ($000)</t>
  </si>
  <si>
    <t>Group</t>
  </si>
  <si>
    <t>Claims</t>
  </si>
  <si>
    <t># of Claimants</t>
  </si>
  <si>
    <t>Green's CFO is considering the following risk mitigation measures and profit sharing alternatives.</t>
  </si>
  <si>
    <t xml:space="preserve">1: Add a specific stop loss with a $1M attachment point. </t>
  </si>
  <si>
    <t>2: Increase the risk charge from 4% to 5% before refunding profits.</t>
  </si>
  <si>
    <t>Describe the factors that influence employee choice in benefit plans.</t>
  </si>
  <si>
    <t>Recommend alternative premium proposals or policy changes for Year 2 to minimize the risk of a rate spiral. Justify your response.</t>
  </si>
  <si>
    <t>Question 1</t>
  </si>
  <si>
    <t>(8 points)</t>
  </si>
  <si>
    <t>(a)</t>
  </si>
  <si>
    <t>(3 points)</t>
  </si>
  <si>
    <t>(b)</t>
  </si>
  <si>
    <t>(c)</t>
  </si>
  <si>
    <t>- Plan Sponsor</t>
  </si>
  <si>
    <t>- Consumers</t>
  </si>
  <si>
    <t>(d)</t>
  </si>
  <si>
    <t>Question 2</t>
  </si>
  <si>
    <t>(7 points)</t>
  </si>
  <si>
    <t>- Small Groups</t>
  </si>
  <si>
    <t>- Large Groups</t>
  </si>
  <si>
    <t>- Self-Insured Accounts</t>
  </si>
  <si>
    <t>- Jumbo Accounts</t>
  </si>
  <si>
    <t>- XYZ's current expense structure charges $2,000 per contract written</t>
  </si>
  <si>
    <t xml:space="preserve"> -XYZ has the following contracts</t>
  </si>
  <si>
    <t>- Take advantage of new technological advances to charge a lower overall expense amount for the book of business.</t>
  </si>
  <si>
    <t>Question 3</t>
  </si>
  <si>
    <t>(6 points)</t>
  </si>
  <si>
    <t>Question 4</t>
  </si>
  <si>
    <t>(e)</t>
  </si>
  <si>
    <t>ANSWER:</t>
  </si>
  <si>
    <t>Question 5</t>
  </si>
  <si>
    <t>(9 points)</t>
  </si>
  <si>
    <t>Describe analytical pricing considerations in developing prescription drug plan premiums.</t>
  </si>
  <si>
    <t xml:space="preserve">Allowed Amount </t>
  </si>
  <si>
    <t>Calculate the new allowed amount for the claim.  Show your work.</t>
  </si>
  <si>
    <t>250+</t>
  </si>
  <si>
    <t>Calculate the effective copay. State your assumptions. Show your work.</t>
  </si>
  <si>
    <t xml:space="preserve">Explain the value of the effective copay in evaluating pharmacy claims. </t>
  </si>
  <si>
    <t>Ingredient Cost</t>
  </si>
  <si>
    <t>Pharmacy Rebates</t>
  </si>
  <si>
    <t>Calculate the net member and plan liability for the following member cost share scenarios:</t>
  </si>
  <si>
    <t>i) 20% member coinsurance</t>
  </si>
  <si>
    <t>ii) $16 member copay</t>
  </si>
  <si>
    <t>(f)</t>
  </si>
  <si>
    <t>Recommend a formulary management program that can impact a plan’s expected cost and utilization. Justify your response.</t>
  </si>
  <si>
    <t>Question 6</t>
  </si>
  <si>
    <t>- Pool charges for Specific Stop Loss attaching at $1M =1% of Net Premium.</t>
  </si>
  <si>
    <t>- Annual claims by claimant with at least $1M in claims</t>
  </si>
  <si>
    <t>Question 7</t>
  </si>
  <si>
    <t>Your CFO would like to better understand how Total Risk Assessment works and what it does that is different from a traditional experience rating.</t>
  </si>
  <si>
    <t>(0.5 points)</t>
  </si>
  <si>
    <t>(4 points)</t>
  </si>
  <si>
    <t xml:space="preserve">XYZ company has hired you as a benefit director to help build out a benefit administration department for their health insurance plan. </t>
  </si>
  <si>
    <t>Describe the external environment factors that the benefit director must monitor that could impact the current plan.</t>
  </si>
  <si>
    <t>i.) Identify why it is difficult to compare benefit programs between employers.</t>
  </si>
  <si>
    <t>ii.) Describe methods to compare benefit programs between employers.</t>
  </si>
  <si>
    <t>Contrast the design phase of the product development cycle for both ACA Individual and Medicaid products.</t>
  </si>
  <si>
    <t xml:space="preserve">Company XYZ is evaluating its expense cost structure to have a more competitive gross premium in the market. </t>
  </si>
  <si>
    <t>- Encourage larger cases to enroll with XYZ due to lower gross premiums year over year.</t>
  </si>
  <si>
    <t>Calculate the Year 1 actual-to-expected loss ratio. Show your work.</t>
  </si>
  <si>
    <t>- Green's target net loss ratio is 96%</t>
  </si>
  <si>
    <t>- Premium and claims experience over a three-year period.</t>
  </si>
  <si>
    <t>- Net premium is after all expense deductions and claims are fully developed.</t>
  </si>
  <si>
    <t>Critique sales &amp; marketing's proposal.</t>
  </si>
  <si>
    <t>ii) Recommend actions ABC could take to reduce the chances of exceeding their budget.</t>
  </si>
  <si>
    <t>i) Assess the adequacy of the current PAD assumption of 5%.</t>
  </si>
  <si>
    <t>i) Describe Random Variation Risk.</t>
  </si>
  <si>
    <t>i) Define Starting Value Risk.</t>
  </si>
  <si>
    <t>ii) Define Assumption Risk.</t>
  </si>
  <si>
    <t>You are a pricing actuary at ABC Insurer responsible for the XYZ employer account.  XYZ offers to its employee two health plan options.</t>
  </si>
  <si>
    <t xml:space="preserve">You are given: </t>
  </si>
  <si>
    <t>Your client is concerned regarding employee selection between plans if the rate change as suggested in part (b) is universally applied.</t>
  </si>
  <si>
    <t>You are the pricing actuary for Green Insurance Company which writes groups with 5,000 or more employees.</t>
  </si>
  <si>
    <r>
      <t>Calculate Green's total profits (losses) from 20X1 to 20X3 under the current prospective experience rating and Sales &amp; Marketing's proposa</t>
    </r>
    <r>
      <rPr>
        <sz val="12"/>
        <rFont val="Times New Roman"/>
        <family val="1"/>
      </rPr>
      <t xml:space="preserve">l. </t>
    </r>
  </si>
  <si>
    <t>3: Accumulate shared profits in a premium stabilization fund to cover future claims up to a fund maximum of $500,000 before distribution. At policy termination, Green will keep the fund balance.</t>
  </si>
  <si>
    <t xml:space="preserve">You are the actuary for Company ABC, which self-insured its medical risk. </t>
  </si>
  <si>
    <t>r</t>
  </si>
  <si>
    <t>Calculate the effects of the risk mitigation measures and profit sharing 
alternatives based on Green's experience. Show your work.</t>
  </si>
  <si>
    <t>llustrate the effect if equal rate changes are applied to Plan A and Plan B and XYZ's contribution remains at $400.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</si>
</sst>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00_);_(* \(#,##0.000\);_(* &quot;-&quot;??_);_(@_)"/>
    <numFmt numFmtId="167" formatCode="0.0"/>
    <numFmt numFmtId="168" formatCode="_(* #,##0.000000_);_(* \(#,##0.000000\);_(* &quot;-&quot;??_);_(@_)"/>
    <numFmt numFmtId="169" formatCode="_(&quot;$&quot;* #,##0_);_(&quot;$&quot;* \(#,##0\);_(&quot;$&quot;* &quot;-&quot;??_);_(@_)"/>
    <numFmt numFmtId="170" formatCode="_(* #,##0.00000_);_(* \(#,##0.00000\);_(* &quot;-&quot;??_);_(@_)"/>
    <numFmt numFmtId="171" formatCode="&quot;$&quot;#,##0"/>
    <numFmt numFmtId="172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trike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 applyAlignment="1">
      <alignment wrapText="1"/>
    </xf>
    <xf numFmtId="0" fontId="0" fillId="2" borderId="0" xfId="0" applyFill="1"/>
    <xf numFmtId="168" fontId="0" fillId="0" borderId="0" xfId="1" applyNumberFormat="1" applyFont="1"/>
    <xf numFmtId="170" fontId="0" fillId="0" borderId="0" xfId="1" applyNumberFormat="1" applyFont="1"/>
    <xf numFmtId="0" fontId="5" fillId="3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0" xfId="0" quotePrefix="1" applyFont="1" applyFill="1"/>
    <xf numFmtId="0" fontId="5" fillId="0" borderId="1" xfId="0" applyFont="1" applyBorder="1"/>
    <xf numFmtId="0" fontId="4" fillId="0" borderId="1" xfId="0" applyFont="1" applyBorder="1"/>
    <xf numFmtId="0" fontId="4" fillId="0" borderId="1" xfId="0" quotePrefix="1" applyFont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6" fontId="4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4" fillId="2" borderId="0" xfId="0" quotePrefix="1" applyFont="1" applyFill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8" fontId="4" fillId="2" borderId="1" xfId="0" applyNumberFormat="1" applyFont="1" applyFill="1" applyBorder="1" applyAlignment="1">
      <alignment horizontal="center"/>
    </xf>
    <xf numFmtId="9" fontId="4" fillId="2" borderId="1" xfId="0" applyNumberFormat="1" applyFont="1" applyFill="1" applyBorder="1" applyAlignment="1">
      <alignment horizontal="center"/>
    </xf>
    <xf numFmtId="9" fontId="4" fillId="2" borderId="0" xfId="0" applyNumberFormat="1" applyFont="1" applyFill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top"/>
    </xf>
    <xf numFmtId="9" fontId="4" fillId="2" borderId="1" xfId="3" applyFont="1" applyFill="1" applyBorder="1" applyAlignment="1">
      <alignment horizontal="center" vertical="top"/>
    </xf>
    <xf numFmtId="0" fontId="6" fillId="2" borderId="0" xfId="0" quotePrefix="1" applyFont="1" applyFill="1" applyAlignment="1">
      <alignment horizontal="left"/>
    </xf>
    <xf numFmtId="0" fontId="4" fillId="2" borderId="0" xfId="0" applyFont="1" applyFill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4" fillId="0" borderId="0" xfId="0" applyFont="1" applyAlignment="1">
      <alignment horizontal="left" vertical="center" indent="5"/>
    </xf>
    <xf numFmtId="164" fontId="4" fillId="0" borderId="0" xfId="1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72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9" fontId="8" fillId="2" borderId="1" xfId="3" applyFont="1" applyFill="1" applyBorder="1" applyAlignment="1">
      <alignment horizontal="center" vertical="center"/>
    </xf>
    <xf numFmtId="171" fontId="8" fillId="2" borderId="1" xfId="0" applyNumberFormat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164" fontId="4" fillId="2" borderId="0" xfId="1" applyNumberFormat="1" applyFont="1" applyFill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172" fontId="4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4" fontId="4" fillId="2" borderId="0" xfId="1" applyNumberFormat="1" applyFont="1" applyFill="1" applyAlignment="1">
      <alignment vertical="top"/>
    </xf>
    <xf numFmtId="0" fontId="4" fillId="2" borderId="0" xfId="0" applyFont="1" applyFill="1" applyAlignment="1">
      <alignment horizontal="left" indent="1"/>
    </xf>
    <xf numFmtId="6" fontId="5" fillId="2" borderId="1" xfId="0" quotePrefix="1" applyNumberFormat="1" applyFont="1" applyFill="1" applyBorder="1"/>
    <xf numFmtId="0" fontId="5" fillId="2" borderId="1" xfId="0" applyFont="1" applyFill="1" applyBorder="1" applyAlignment="1">
      <alignment horizontal="center" wrapText="1"/>
    </xf>
    <xf numFmtId="171" fontId="4" fillId="2" borderId="1" xfId="1" applyNumberFormat="1" applyFont="1" applyFill="1" applyBorder="1" applyAlignment="1">
      <alignment horizontal="center"/>
    </xf>
    <xf numFmtId="171" fontId="4" fillId="2" borderId="1" xfId="0" applyNumberFormat="1" applyFont="1" applyFill="1" applyBorder="1" applyAlignment="1">
      <alignment horizontal="center"/>
    </xf>
    <xf numFmtId="43" fontId="4" fillId="2" borderId="0" xfId="0" applyNumberFormat="1" applyFont="1" applyFill="1"/>
    <xf numFmtId="166" fontId="4" fillId="2" borderId="0" xfId="0" applyNumberFormat="1" applyFont="1" applyFill="1"/>
    <xf numFmtId="6" fontId="5" fillId="2" borderId="1" xfId="0" quotePrefix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0" fontId="4" fillId="2" borderId="0" xfId="3" applyNumberFormat="1" applyFont="1" applyFill="1"/>
    <xf numFmtId="10" fontId="4" fillId="2" borderId="0" xfId="0" applyNumberFormat="1" applyFont="1" applyFill="1"/>
    <xf numFmtId="0" fontId="0" fillId="0" borderId="1" xfId="0" applyBorder="1"/>
    <xf numFmtId="0" fontId="10" fillId="2" borderId="1" xfId="0" applyFont="1" applyFill="1" applyBorder="1" applyAlignment="1">
      <alignment horizontal="right"/>
    </xf>
    <xf numFmtId="169" fontId="0" fillId="0" borderId="1" xfId="2" applyNumberFormat="1" applyFont="1" applyBorder="1"/>
    <xf numFmtId="0" fontId="0" fillId="0" borderId="1" xfId="0" applyBorder="1" applyAlignment="1">
      <alignment horizontal="center"/>
    </xf>
    <xf numFmtId="0" fontId="11" fillId="2" borderId="1" xfId="0" applyFont="1" applyFill="1" applyBorder="1" applyAlignment="1">
      <alignment horizontal="centerContinuous"/>
    </xf>
    <xf numFmtId="0" fontId="0" fillId="2" borderId="1" xfId="0" applyFill="1" applyBorder="1" applyAlignment="1">
      <alignment horizontal="centerContinuous"/>
    </xf>
    <xf numFmtId="172" fontId="10" fillId="2" borderId="1" xfId="0" applyNumberFormat="1" applyFont="1" applyFill="1" applyBorder="1" applyAlignment="1">
      <alignment horizontal="center"/>
    </xf>
    <xf numFmtId="172" fontId="10" fillId="2" borderId="1" xfId="1" applyNumberFormat="1" applyFont="1" applyFill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172" fontId="0" fillId="0" borderId="1" xfId="1" applyNumberFormat="1" applyFont="1" applyBorder="1" applyAlignment="1">
      <alignment horizontal="center"/>
    </xf>
    <xf numFmtId="172" fontId="0" fillId="0" borderId="1" xfId="2" applyNumberFormat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3" applyNumberFormat="1" applyFont="1" applyBorder="1"/>
    <xf numFmtId="0" fontId="0" fillId="2" borderId="0" xfId="0" applyFill="1" applyAlignment="1">
      <alignment horizontal="left" wrapText="1"/>
    </xf>
    <xf numFmtId="169" fontId="0" fillId="2" borderId="0" xfId="0" applyNumberFormat="1" applyFill="1"/>
    <xf numFmtId="165" fontId="0" fillId="2" borderId="0" xfId="0" applyNumberFormat="1" applyFill="1"/>
    <xf numFmtId="164" fontId="0" fillId="2" borderId="0" xfId="1" applyNumberFormat="1" applyFont="1" applyFill="1"/>
    <xf numFmtId="0" fontId="10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0" fillId="2" borderId="0" xfId="0" applyFill="1" applyAlignment="1">
      <alignment horizontal="right"/>
    </xf>
    <xf numFmtId="165" fontId="3" fillId="2" borderId="1" xfId="3" applyNumberFormat="1" applyFont="1" applyFill="1" applyBorder="1"/>
    <xf numFmtId="165" fontId="0" fillId="2" borderId="0" xfId="3" applyNumberFormat="1" applyFont="1" applyFill="1"/>
    <xf numFmtId="165" fontId="3" fillId="2" borderId="1" xfId="3" applyNumberFormat="1" applyFont="1" applyFill="1" applyBorder="1" applyAlignment="1">
      <alignment wrapText="1"/>
    </xf>
    <xf numFmtId="165" fontId="3" fillId="2" borderId="1" xfId="3" applyNumberFormat="1" applyFont="1" applyFill="1" applyBorder="1" applyAlignment="1">
      <alignment horizontal="right"/>
    </xf>
    <xf numFmtId="165" fontId="0" fillId="2" borderId="0" xfId="3" applyNumberFormat="1" applyFont="1" applyFill="1" applyAlignment="1">
      <alignment horizontal="right"/>
    </xf>
    <xf numFmtId="165" fontId="0" fillId="2" borderId="0" xfId="3" applyNumberFormat="1" applyFont="1" applyFill="1" applyBorder="1"/>
    <xf numFmtId="169" fontId="3" fillId="2" borderId="1" xfId="2" applyNumberFormat="1" applyFont="1" applyFill="1" applyBorder="1"/>
    <xf numFmtId="169" fontId="0" fillId="2" borderId="0" xfId="2" applyNumberFormat="1" applyFont="1" applyFill="1"/>
    <xf numFmtId="169" fontId="0" fillId="2" borderId="0" xfId="2" applyNumberFormat="1" applyFont="1" applyFill="1" applyBorder="1"/>
    <xf numFmtId="0" fontId="0" fillId="0" borderId="1" xfId="0" quotePrefix="1" applyBorder="1" applyAlignment="1">
      <alignment horizontal="right"/>
    </xf>
    <xf numFmtId="44" fontId="0" fillId="0" borderId="1" xfId="2" applyFont="1" applyBorder="1"/>
    <xf numFmtId="165" fontId="0" fillId="0" borderId="1" xfId="3" applyNumberFormat="1" applyFont="1" applyBorder="1" applyAlignment="1">
      <alignment vertical="top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'Q7'!$C$51</c:f>
              <c:strCache>
                <c:ptCount val="1"/>
                <c:pt idx="0">
                  <c:v>Not at Risk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'Q7'!$B$52:$B$71</c:f>
              <c:numCache>
                <c:formatCode>"$"#,##0.00</c:formatCode>
                <c:ptCount val="20"/>
                <c:pt idx="0">
                  <c:v>693</c:v>
                </c:pt>
                <c:pt idx="1">
                  <c:v>698</c:v>
                </c:pt>
                <c:pt idx="2">
                  <c:v>703</c:v>
                </c:pt>
                <c:pt idx="3">
                  <c:v>708</c:v>
                </c:pt>
                <c:pt idx="4">
                  <c:v>713</c:v>
                </c:pt>
                <c:pt idx="5">
                  <c:v>718</c:v>
                </c:pt>
                <c:pt idx="6">
                  <c:v>723</c:v>
                </c:pt>
                <c:pt idx="7">
                  <c:v>728</c:v>
                </c:pt>
                <c:pt idx="8">
                  <c:v>733</c:v>
                </c:pt>
                <c:pt idx="9">
                  <c:v>738</c:v>
                </c:pt>
                <c:pt idx="10">
                  <c:v>743</c:v>
                </c:pt>
                <c:pt idx="11">
                  <c:v>748</c:v>
                </c:pt>
                <c:pt idx="12">
                  <c:v>753</c:v>
                </c:pt>
                <c:pt idx="13">
                  <c:v>758</c:v>
                </c:pt>
                <c:pt idx="14">
                  <c:v>763</c:v>
                </c:pt>
                <c:pt idx="15">
                  <c:v>768</c:v>
                </c:pt>
                <c:pt idx="16">
                  <c:v>773</c:v>
                </c:pt>
                <c:pt idx="17">
                  <c:v>778</c:v>
                </c:pt>
                <c:pt idx="18">
                  <c:v>783</c:v>
                </c:pt>
                <c:pt idx="19">
                  <c:v>788</c:v>
                </c:pt>
              </c:numCache>
            </c:numRef>
          </c:cat>
          <c:val>
            <c:numRef>
              <c:f>'Q7'!$C$52:$C$71</c:f>
              <c:numCache>
                <c:formatCode>"$"#,##0.00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0-C498-4DAE-9D95-B7B1A80C9059}"/>
            </c:ext>
          </c:extLst>
        </c:ser>
        <c:ser>
          <c:idx val="1"/>
          <c:order val="1"/>
          <c:tx>
            <c:strRef>
              <c:f>'Q7'!$D$51</c:f>
              <c:strCache>
                <c:ptCount val="1"/>
                <c:pt idx="0">
                  <c:v>At Risk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'Q7'!$B$52:$B$71</c:f>
              <c:numCache>
                <c:formatCode>"$"#,##0.00</c:formatCode>
                <c:ptCount val="20"/>
                <c:pt idx="0">
                  <c:v>693</c:v>
                </c:pt>
                <c:pt idx="1">
                  <c:v>698</c:v>
                </c:pt>
                <c:pt idx="2">
                  <c:v>703</c:v>
                </c:pt>
                <c:pt idx="3">
                  <c:v>708</c:v>
                </c:pt>
                <c:pt idx="4">
                  <c:v>713</c:v>
                </c:pt>
                <c:pt idx="5">
                  <c:v>718</c:v>
                </c:pt>
                <c:pt idx="6">
                  <c:v>723</c:v>
                </c:pt>
                <c:pt idx="7">
                  <c:v>728</c:v>
                </c:pt>
                <c:pt idx="8">
                  <c:v>733</c:v>
                </c:pt>
                <c:pt idx="9">
                  <c:v>738</c:v>
                </c:pt>
                <c:pt idx="10">
                  <c:v>743</c:v>
                </c:pt>
                <c:pt idx="11">
                  <c:v>748</c:v>
                </c:pt>
                <c:pt idx="12">
                  <c:v>753</c:v>
                </c:pt>
                <c:pt idx="13">
                  <c:v>758</c:v>
                </c:pt>
                <c:pt idx="14">
                  <c:v>763</c:v>
                </c:pt>
                <c:pt idx="15">
                  <c:v>768</c:v>
                </c:pt>
                <c:pt idx="16">
                  <c:v>773</c:v>
                </c:pt>
                <c:pt idx="17">
                  <c:v>778</c:v>
                </c:pt>
                <c:pt idx="18">
                  <c:v>783</c:v>
                </c:pt>
                <c:pt idx="19">
                  <c:v>788</c:v>
                </c:pt>
              </c:numCache>
            </c:numRef>
          </c:cat>
          <c:val>
            <c:numRef>
              <c:f>'Q7'!$D$52:$D$71</c:f>
              <c:numCache>
                <c:formatCode>"$"#,##0.00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1-C498-4DAE-9D95-B7B1A80C9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54977728"/>
        <c:axId val="1744464464"/>
      </c:barChart>
      <c:catAx>
        <c:axId val="185497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464464"/>
        <c:crosses val="autoZero"/>
        <c:auto val="1"/>
        <c:lblAlgn val="ctr"/>
        <c:lblOffset val="100"/>
        <c:tickLblSkip val="10"/>
        <c:noMultiLvlLbl val="0"/>
      </c:catAx>
      <c:valAx>
        <c:axId val="1744464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crossAx val="1854977728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'Q7'!$C$77</c:f>
              <c:strCache>
                <c:ptCount val="1"/>
                <c:pt idx="0">
                  <c:v>Not at Risk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'Q7'!$B$78:$B$97</c:f>
              <c:numCache>
                <c:formatCode>"$"#,##0.00</c:formatCode>
                <c:ptCount val="20"/>
                <c:pt idx="0">
                  <c:v>693</c:v>
                </c:pt>
                <c:pt idx="1">
                  <c:v>698</c:v>
                </c:pt>
                <c:pt idx="2">
                  <c:v>703</c:v>
                </c:pt>
                <c:pt idx="3">
                  <c:v>708</c:v>
                </c:pt>
                <c:pt idx="4">
                  <c:v>713</c:v>
                </c:pt>
                <c:pt idx="5">
                  <c:v>718</c:v>
                </c:pt>
                <c:pt idx="6">
                  <c:v>723</c:v>
                </c:pt>
                <c:pt idx="7">
                  <c:v>728</c:v>
                </c:pt>
                <c:pt idx="8">
                  <c:v>733</c:v>
                </c:pt>
                <c:pt idx="9">
                  <c:v>738</c:v>
                </c:pt>
                <c:pt idx="10">
                  <c:v>743</c:v>
                </c:pt>
                <c:pt idx="11">
                  <c:v>748</c:v>
                </c:pt>
                <c:pt idx="12">
                  <c:v>753</c:v>
                </c:pt>
                <c:pt idx="13">
                  <c:v>758</c:v>
                </c:pt>
                <c:pt idx="14">
                  <c:v>763</c:v>
                </c:pt>
                <c:pt idx="15">
                  <c:v>768</c:v>
                </c:pt>
                <c:pt idx="16">
                  <c:v>773</c:v>
                </c:pt>
                <c:pt idx="17">
                  <c:v>778</c:v>
                </c:pt>
                <c:pt idx="18">
                  <c:v>783</c:v>
                </c:pt>
                <c:pt idx="19">
                  <c:v>788</c:v>
                </c:pt>
              </c:numCache>
            </c:numRef>
          </c:cat>
          <c:val>
            <c:numRef>
              <c:f>'Q7'!$C$78:$C$97</c:f>
              <c:numCache>
                <c:formatCode>"$"#,##0.00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0-58ED-489B-86E0-F953CBCFF7A6}"/>
            </c:ext>
          </c:extLst>
        </c:ser>
        <c:ser>
          <c:idx val="1"/>
          <c:order val="1"/>
          <c:tx>
            <c:strRef>
              <c:f>'Q7'!$D$77</c:f>
              <c:strCache>
                <c:ptCount val="1"/>
                <c:pt idx="0">
                  <c:v>At Risk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'Q7'!$B$78:$B$97</c:f>
              <c:numCache>
                <c:formatCode>"$"#,##0.00</c:formatCode>
                <c:ptCount val="20"/>
                <c:pt idx="0">
                  <c:v>693</c:v>
                </c:pt>
                <c:pt idx="1">
                  <c:v>698</c:v>
                </c:pt>
                <c:pt idx="2">
                  <c:v>703</c:v>
                </c:pt>
                <c:pt idx="3">
                  <c:v>708</c:v>
                </c:pt>
                <c:pt idx="4">
                  <c:v>713</c:v>
                </c:pt>
                <c:pt idx="5">
                  <c:v>718</c:v>
                </c:pt>
                <c:pt idx="6">
                  <c:v>723</c:v>
                </c:pt>
                <c:pt idx="7">
                  <c:v>728</c:v>
                </c:pt>
                <c:pt idx="8">
                  <c:v>733</c:v>
                </c:pt>
                <c:pt idx="9">
                  <c:v>738</c:v>
                </c:pt>
                <c:pt idx="10">
                  <c:v>743</c:v>
                </c:pt>
                <c:pt idx="11">
                  <c:v>748</c:v>
                </c:pt>
                <c:pt idx="12">
                  <c:v>753</c:v>
                </c:pt>
                <c:pt idx="13">
                  <c:v>758</c:v>
                </c:pt>
                <c:pt idx="14">
                  <c:v>763</c:v>
                </c:pt>
                <c:pt idx="15">
                  <c:v>768</c:v>
                </c:pt>
                <c:pt idx="16">
                  <c:v>773</c:v>
                </c:pt>
                <c:pt idx="17">
                  <c:v>778</c:v>
                </c:pt>
                <c:pt idx="18">
                  <c:v>783</c:v>
                </c:pt>
                <c:pt idx="19">
                  <c:v>788</c:v>
                </c:pt>
              </c:numCache>
            </c:numRef>
          </c:cat>
          <c:val>
            <c:numRef>
              <c:f>'Q7'!$D$78:$D$97</c:f>
              <c:numCache>
                <c:formatCode>"$"#,##0.00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1-58ED-489B-86E0-F953CBCFF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54977728"/>
        <c:axId val="1744464464"/>
      </c:barChart>
      <c:catAx>
        <c:axId val="1854977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PMPM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&quot;$&quot;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4464464"/>
        <c:crosses val="autoZero"/>
        <c:auto val="1"/>
        <c:lblAlgn val="ctr"/>
        <c:lblOffset val="100"/>
        <c:tickLblSkip val="10"/>
        <c:noMultiLvlLbl val="0"/>
      </c:catAx>
      <c:valAx>
        <c:axId val="1744464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crossAx val="1854977728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601196</xdr:colOff>
      <xdr:row>19</xdr:row>
      <xdr:rowOff>42022</xdr:rowOff>
    </xdr:from>
    <xdr:ext cx="6540500" cy="1504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06BCFA-243A-47A2-846C-76D5D587250E}"/>
            </a:ext>
          </a:extLst>
        </xdr:cNvPr>
        <xdr:cNvSpPr txBox="1"/>
      </xdr:nvSpPr>
      <xdr:spPr>
        <a:xfrm>
          <a:off x="601196" y="3874434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1018</xdr:colOff>
      <xdr:row>34</xdr:row>
      <xdr:rowOff>39730</xdr:rowOff>
    </xdr:from>
    <xdr:ext cx="6540500" cy="15049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197DC51-A2E9-41A2-84EF-51D9C85A87B6}"/>
            </a:ext>
          </a:extLst>
        </xdr:cNvPr>
        <xdr:cNvSpPr txBox="1"/>
      </xdr:nvSpPr>
      <xdr:spPr>
        <a:xfrm>
          <a:off x="606136" y="6494318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51</xdr:colOff>
      <xdr:row>47</xdr:row>
      <xdr:rowOff>196561</xdr:rowOff>
    </xdr:from>
    <xdr:ext cx="6540500" cy="15049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875C477-C692-4982-A90E-1736B115EA45}"/>
            </a:ext>
          </a:extLst>
        </xdr:cNvPr>
        <xdr:cNvSpPr txBox="1"/>
      </xdr:nvSpPr>
      <xdr:spPr>
        <a:xfrm>
          <a:off x="605169" y="9071620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577850</xdr:colOff>
      <xdr:row>6</xdr:row>
      <xdr:rowOff>38100</xdr:rowOff>
    </xdr:from>
    <xdr:ext cx="6540500" cy="1504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E5738F-B02B-462F-9853-033F00F469B8}"/>
            </a:ext>
          </a:extLst>
        </xdr:cNvPr>
        <xdr:cNvSpPr txBox="1"/>
      </xdr:nvSpPr>
      <xdr:spPr>
        <a:xfrm>
          <a:off x="577850" y="1238250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587375</xdr:colOff>
      <xdr:row>23</xdr:row>
      <xdr:rowOff>38100</xdr:rowOff>
    </xdr:from>
    <xdr:ext cx="6540500" cy="15049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4FA4740-0A89-40DF-B05E-1AC0E9722700}"/>
            </a:ext>
          </a:extLst>
        </xdr:cNvPr>
        <xdr:cNvSpPr txBox="1"/>
      </xdr:nvSpPr>
      <xdr:spPr>
        <a:xfrm>
          <a:off x="587375" y="4638675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1130300</xdr:colOff>
      <xdr:row>66</xdr:row>
      <xdr:rowOff>38100</xdr:rowOff>
    </xdr:from>
    <xdr:ext cx="6540500" cy="15049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F9405E0-B16A-41F5-A1BD-AFDC16F5FCF0}"/>
            </a:ext>
          </a:extLst>
        </xdr:cNvPr>
        <xdr:cNvSpPr txBox="1"/>
      </xdr:nvSpPr>
      <xdr:spPr>
        <a:xfrm>
          <a:off x="1130300" y="13239750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6540500" cy="1504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F61F60-09A3-4463-931E-5293AC926D53}"/>
            </a:ext>
          </a:extLst>
        </xdr:cNvPr>
        <xdr:cNvSpPr txBox="1"/>
      </xdr:nvSpPr>
      <xdr:spPr>
        <a:xfrm>
          <a:off x="609600" y="1800225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68</xdr:row>
      <xdr:rowOff>0</xdr:rowOff>
    </xdr:from>
    <xdr:ext cx="6540500" cy="15049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2B450F1-CA40-454E-B911-B3ABF9CA9567}"/>
            </a:ext>
          </a:extLst>
        </xdr:cNvPr>
        <xdr:cNvSpPr txBox="1"/>
      </xdr:nvSpPr>
      <xdr:spPr>
        <a:xfrm>
          <a:off x="609600" y="14201775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6540500" cy="150495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9A614EDF-1CD8-4DA9-9C75-E7D5EBD135F2}"/>
            </a:ext>
          </a:extLst>
        </xdr:cNvPr>
        <xdr:cNvSpPr txBox="1"/>
      </xdr:nvSpPr>
      <xdr:spPr>
        <a:xfrm>
          <a:off x="590550" y="1200150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6540500" cy="150495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821F2E6-3172-4CDA-8194-3D5F03A39283}"/>
            </a:ext>
          </a:extLst>
        </xdr:cNvPr>
        <xdr:cNvSpPr txBox="1"/>
      </xdr:nvSpPr>
      <xdr:spPr>
        <a:xfrm>
          <a:off x="590550" y="4400550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6</xdr:row>
      <xdr:rowOff>38100</xdr:rowOff>
    </xdr:from>
    <xdr:ext cx="6540500" cy="1504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FCA8B6-2751-4AB3-B714-42D0F0DD48CA}"/>
            </a:ext>
          </a:extLst>
        </xdr:cNvPr>
        <xdr:cNvSpPr txBox="1"/>
      </xdr:nvSpPr>
      <xdr:spPr>
        <a:xfrm>
          <a:off x="635000" y="1238250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70</xdr:row>
      <xdr:rowOff>57150</xdr:rowOff>
    </xdr:from>
    <xdr:ext cx="6540500" cy="150495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CAE76CB-5FA8-424E-9D31-531D3096A741}"/>
            </a:ext>
          </a:extLst>
        </xdr:cNvPr>
        <xdr:cNvSpPr txBox="1"/>
      </xdr:nvSpPr>
      <xdr:spPr>
        <a:xfrm>
          <a:off x="609600" y="14458950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107</xdr:row>
      <xdr:rowOff>0</xdr:rowOff>
    </xdr:from>
    <xdr:ext cx="6540500" cy="150495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AC183EA-C6D5-4448-8A88-0DA30774199C}"/>
            </a:ext>
          </a:extLst>
        </xdr:cNvPr>
        <xdr:cNvSpPr txBox="1"/>
      </xdr:nvSpPr>
      <xdr:spPr>
        <a:xfrm>
          <a:off x="609600" y="21640800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</xdr:row>
      <xdr:rowOff>0</xdr:rowOff>
    </xdr:from>
    <xdr:ext cx="6540500" cy="15049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749D38-E760-40D8-B43D-E57D7D4B905B}"/>
            </a:ext>
          </a:extLst>
        </xdr:cNvPr>
        <xdr:cNvSpPr txBox="1"/>
      </xdr:nvSpPr>
      <xdr:spPr>
        <a:xfrm>
          <a:off x="613833" y="1206500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603250</xdr:colOff>
      <xdr:row>72</xdr:row>
      <xdr:rowOff>42333</xdr:rowOff>
    </xdr:from>
    <xdr:ext cx="6540500" cy="15049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EEFA262-7958-45D7-9A7D-F5D39C81183C}"/>
            </a:ext>
          </a:extLst>
        </xdr:cNvPr>
        <xdr:cNvSpPr txBox="1"/>
      </xdr:nvSpPr>
      <xdr:spPr>
        <a:xfrm>
          <a:off x="603250" y="14911916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0</xdr:colOff>
      <xdr:row>123</xdr:row>
      <xdr:rowOff>0</xdr:rowOff>
    </xdr:from>
    <xdr:ext cx="6540500" cy="15049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D2523F4-F768-4894-94EE-574BCF487ADF}"/>
            </a:ext>
          </a:extLst>
        </xdr:cNvPr>
        <xdr:cNvSpPr txBox="1"/>
      </xdr:nvSpPr>
      <xdr:spPr>
        <a:xfrm>
          <a:off x="642056" y="24525111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9</xdr:row>
      <xdr:rowOff>5443</xdr:rowOff>
    </xdr:from>
    <xdr:ext cx="6540500" cy="15049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B3EC18F-80EB-46A1-8C5A-BBE611F72C96}"/>
            </a:ext>
          </a:extLst>
        </xdr:cNvPr>
        <xdr:cNvSpPr txBox="1"/>
      </xdr:nvSpPr>
      <xdr:spPr>
        <a:xfrm>
          <a:off x="639535" y="1719943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27214</xdr:colOff>
      <xdr:row>22</xdr:row>
      <xdr:rowOff>44904</xdr:rowOff>
    </xdr:from>
    <xdr:ext cx="6540500" cy="150495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6FA7EABA-8B58-42D5-AF7A-DAAD23FC3E37}"/>
            </a:ext>
          </a:extLst>
        </xdr:cNvPr>
        <xdr:cNvSpPr txBox="1"/>
      </xdr:nvSpPr>
      <xdr:spPr>
        <a:xfrm>
          <a:off x="639535" y="4235904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13607</xdr:colOff>
      <xdr:row>34</xdr:row>
      <xdr:rowOff>167368</xdr:rowOff>
    </xdr:from>
    <xdr:ext cx="6540500" cy="15049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CF24D22-C3A7-4957-A516-853B9452CDAE}"/>
            </a:ext>
          </a:extLst>
        </xdr:cNvPr>
        <xdr:cNvSpPr txBox="1"/>
      </xdr:nvSpPr>
      <xdr:spPr>
        <a:xfrm>
          <a:off x="625928" y="6644368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314325</xdr:colOff>
      <xdr:row>50</xdr:row>
      <xdr:rowOff>0</xdr:rowOff>
    </xdr:from>
    <xdr:to>
      <xdr:col>8</xdr:col>
      <xdr:colOff>542925</xdr:colOff>
      <xdr:row>70</xdr:row>
      <xdr:rowOff>85725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A533E8D-A3D7-45D0-AB5D-93E14FE3A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314325</xdr:colOff>
      <xdr:row>76</xdr:row>
      <xdr:rowOff>0</xdr:rowOff>
    </xdr:from>
    <xdr:to>
      <xdr:col>8</xdr:col>
      <xdr:colOff>542925</xdr:colOff>
      <xdr:row>96</xdr:row>
      <xdr:rowOff>85725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0F974D0-B4B6-446B-A14F-CECEEFA4C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0</xdr:colOff>
      <xdr:row>147</xdr:row>
      <xdr:rowOff>180975</xdr:rowOff>
    </xdr:from>
    <xdr:ext cx="6540500" cy="150495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44A6450-DFCC-41D4-B230-72316C3474AA}"/>
            </a:ext>
          </a:extLst>
        </xdr:cNvPr>
        <xdr:cNvSpPr txBox="1"/>
      </xdr:nvSpPr>
      <xdr:spPr>
        <a:xfrm>
          <a:off x="609600" y="36375975"/>
          <a:ext cx="6540500" cy="150495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27215</xdr:colOff>
      <xdr:row>160</xdr:row>
      <xdr:rowOff>58509</xdr:rowOff>
    </xdr:from>
    <xdr:ext cx="6540500" cy="1778455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86B325F-F69F-4E29-B22D-F949D1C50B7A}"/>
            </a:ext>
          </a:extLst>
        </xdr:cNvPr>
        <xdr:cNvSpPr txBox="1"/>
      </xdr:nvSpPr>
      <xdr:spPr>
        <a:xfrm>
          <a:off x="639536" y="32089723"/>
          <a:ext cx="6540500" cy="177845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DBEBD-E6EC-428D-BF49-16801E413899}">
  <sheetPr>
    <pageSetUpPr fitToPage="1"/>
  </sheetPr>
  <dimension ref="A1:J69"/>
  <sheetViews>
    <sheetView tabSelected="1" zoomScale="85" zoomScaleNormal="85" workbookViewId="0"/>
  </sheetViews>
  <sheetFormatPr defaultColWidth="9.21875" defaultRowHeight="15.6" x14ac:dyDescent="0.3"/>
  <cols>
    <col min="1" max="1" width="9.21875" style="7"/>
    <col min="2" max="10" width="21.44140625" style="7" customWidth="1"/>
    <col min="11" max="16384" width="9.21875" style="7"/>
  </cols>
  <sheetData>
    <row r="1" spans="1:10" x14ac:dyDescent="0.3">
      <c r="A1" s="5" t="s">
        <v>138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">
      <c r="A2" s="6" t="s">
        <v>139</v>
      </c>
      <c r="B2" s="6"/>
      <c r="C2" s="6"/>
      <c r="D2" s="6"/>
      <c r="E2" s="6"/>
      <c r="F2" s="6"/>
      <c r="G2" s="6"/>
      <c r="H2" s="6"/>
      <c r="I2" s="6"/>
      <c r="J2" s="6"/>
    </row>
    <row r="4" spans="1:10" x14ac:dyDescent="0.3">
      <c r="A4" s="6" t="s">
        <v>140</v>
      </c>
      <c r="B4" s="6" t="s">
        <v>141</v>
      </c>
      <c r="C4" s="6" t="s">
        <v>1</v>
      </c>
      <c r="D4" s="6"/>
      <c r="E4" s="6"/>
      <c r="F4" s="6"/>
      <c r="G4" s="6"/>
      <c r="H4" s="6"/>
      <c r="I4" s="6"/>
      <c r="J4" s="6"/>
    </row>
    <row r="5" spans="1:10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3">
      <c r="A6" s="7" t="s">
        <v>160</v>
      </c>
    </row>
    <row r="8" spans="1:10" x14ac:dyDescent="0.3">
      <c r="B8" s="9" t="s">
        <v>2</v>
      </c>
      <c r="C8" s="9" t="s">
        <v>3</v>
      </c>
      <c r="D8" s="9" t="s">
        <v>4</v>
      </c>
    </row>
    <row r="9" spans="1:10" x14ac:dyDescent="0.3">
      <c r="B9" s="10" t="s">
        <v>5</v>
      </c>
      <c r="C9" s="11"/>
      <c r="D9" s="11"/>
    </row>
    <row r="10" spans="1:10" x14ac:dyDescent="0.3">
      <c r="B10" s="10" t="s">
        <v>6</v>
      </c>
      <c r="C10" s="11"/>
      <c r="D10" s="11"/>
    </row>
    <row r="11" spans="1:10" x14ac:dyDescent="0.3">
      <c r="B11" s="10" t="s">
        <v>7</v>
      </c>
      <c r="C11" s="11"/>
      <c r="D11" s="11"/>
    </row>
    <row r="12" spans="1:10" x14ac:dyDescent="0.3">
      <c r="B12" s="10" t="s">
        <v>8</v>
      </c>
      <c r="C12" s="11"/>
      <c r="D12" s="11"/>
    </row>
    <row r="13" spans="1:10" x14ac:dyDescent="0.3">
      <c r="B13" s="10" t="s">
        <v>9</v>
      </c>
      <c r="C13" s="11"/>
      <c r="D13" s="11"/>
    </row>
    <row r="14" spans="1:10" x14ac:dyDescent="0.3">
      <c r="B14" s="10" t="s">
        <v>10</v>
      </c>
      <c r="C14" s="11"/>
      <c r="D14" s="11"/>
    </row>
    <row r="17" spans="1:10" x14ac:dyDescent="0.3">
      <c r="A17" s="6" t="s">
        <v>142</v>
      </c>
      <c r="B17" s="6" t="s">
        <v>22</v>
      </c>
      <c r="C17" s="6" t="s">
        <v>103</v>
      </c>
      <c r="D17" s="6"/>
      <c r="E17" s="6"/>
      <c r="F17" s="6"/>
      <c r="G17" s="6"/>
      <c r="H17" s="6"/>
      <c r="I17" s="6"/>
      <c r="J17" s="6"/>
    </row>
    <row r="18" spans="1:10" x14ac:dyDescent="0.3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3">
      <c r="A19" s="7" t="s">
        <v>160</v>
      </c>
    </row>
    <row r="30" spans="1:10" x14ac:dyDescent="0.3">
      <c r="A30" s="6" t="s">
        <v>143</v>
      </c>
      <c r="B30" s="6" t="s">
        <v>22</v>
      </c>
      <c r="C30" s="6" t="s">
        <v>104</v>
      </c>
      <c r="D30" s="6"/>
      <c r="E30" s="6"/>
      <c r="F30" s="6"/>
      <c r="G30" s="6"/>
      <c r="H30" s="6"/>
      <c r="I30" s="6"/>
      <c r="J30" s="6"/>
    </row>
    <row r="31" spans="1:10" x14ac:dyDescent="0.3">
      <c r="A31" s="6"/>
      <c r="B31" s="6"/>
      <c r="C31" s="8" t="s">
        <v>144</v>
      </c>
      <c r="D31" s="6"/>
      <c r="E31" s="6"/>
      <c r="F31" s="6"/>
      <c r="G31" s="6"/>
      <c r="H31" s="6"/>
      <c r="I31" s="6"/>
      <c r="J31" s="6"/>
    </row>
    <row r="32" spans="1:10" x14ac:dyDescent="0.3">
      <c r="A32" s="6"/>
      <c r="B32" s="6"/>
      <c r="C32" s="8" t="s">
        <v>145</v>
      </c>
      <c r="D32" s="6"/>
      <c r="E32" s="6"/>
      <c r="F32" s="6"/>
      <c r="G32" s="6"/>
      <c r="H32" s="6"/>
      <c r="I32" s="6"/>
      <c r="J32" s="6"/>
    </row>
    <row r="33" spans="1:10" x14ac:dyDescent="0.3">
      <c r="A33" s="6"/>
      <c r="B33" s="6"/>
      <c r="C33" s="8"/>
      <c r="D33" s="6"/>
      <c r="E33" s="6"/>
      <c r="F33" s="6"/>
      <c r="G33" s="6"/>
      <c r="H33" s="6"/>
      <c r="I33" s="6"/>
      <c r="J33" s="6"/>
    </row>
    <row r="34" spans="1:10" x14ac:dyDescent="0.3">
      <c r="A34" s="7" t="s">
        <v>160</v>
      </c>
    </row>
    <row r="46" spans="1:10" x14ac:dyDescent="0.3">
      <c r="A46" s="6" t="s">
        <v>146</v>
      </c>
      <c r="B46" s="6" t="s">
        <v>141</v>
      </c>
      <c r="C46" s="6" t="s">
        <v>187</v>
      </c>
      <c r="D46" s="6"/>
      <c r="E46" s="6"/>
      <c r="F46" s="6"/>
      <c r="G46" s="6"/>
      <c r="H46" s="6"/>
      <c r="I46" s="6"/>
      <c r="J46" s="6"/>
    </row>
    <row r="47" spans="1:10" x14ac:dyDescent="0.3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x14ac:dyDescent="0.3">
      <c r="A48" s="7" t="s">
        <v>160</v>
      </c>
    </row>
    <row r="69" spans="8:8" x14ac:dyDescent="0.3">
      <c r="H69" s="7" t="s">
        <v>207</v>
      </c>
    </row>
  </sheetData>
  <pageMargins left="0.7" right="0.7" top="0.75" bottom="0.75" header="0.3" footer="0.3"/>
  <pageSetup scale="65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21044-F1C0-4B76-BBF6-70CC4498B872}">
  <sheetPr>
    <pageSetUpPr fitToPage="1"/>
  </sheetPr>
  <dimension ref="A1:J66"/>
  <sheetViews>
    <sheetView zoomScale="85" zoomScaleNormal="85" workbookViewId="0"/>
  </sheetViews>
  <sheetFormatPr defaultColWidth="9.21875" defaultRowHeight="15.6" x14ac:dyDescent="0.3"/>
  <cols>
    <col min="1" max="1" width="10.77734375" style="7" customWidth="1"/>
    <col min="2" max="10" width="17.21875" style="7" customWidth="1"/>
    <col min="11" max="16384" width="9.21875" style="7"/>
  </cols>
  <sheetData>
    <row r="1" spans="1:10" x14ac:dyDescent="0.3">
      <c r="A1" s="5" t="s">
        <v>147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">
      <c r="A2" s="6" t="s">
        <v>148</v>
      </c>
      <c r="B2" s="6"/>
      <c r="C2" s="6"/>
      <c r="D2" s="6"/>
      <c r="E2" s="6"/>
      <c r="F2" s="6"/>
      <c r="G2" s="6"/>
      <c r="H2" s="6"/>
      <c r="I2" s="6"/>
      <c r="J2" s="6"/>
    </row>
    <row r="4" spans="1:10" x14ac:dyDescent="0.3">
      <c r="A4" s="6" t="s">
        <v>140</v>
      </c>
      <c r="B4" s="6" t="s">
        <v>22</v>
      </c>
      <c r="C4" s="6" t="s">
        <v>11</v>
      </c>
      <c r="D4" s="6"/>
      <c r="E4" s="6"/>
      <c r="F4" s="6"/>
      <c r="G4" s="6"/>
      <c r="H4" s="6"/>
      <c r="I4" s="6"/>
      <c r="J4" s="6"/>
    </row>
    <row r="5" spans="1:10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3">
      <c r="A6" s="7" t="s">
        <v>160</v>
      </c>
    </row>
    <row r="17" spans="1:10" x14ac:dyDescent="0.3">
      <c r="A17" s="6" t="s">
        <v>142</v>
      </c>
      <c r="B17" s="6" t="s">
        <v>40</v>
      </c>
      <c r="C17" s="6" t="s">
        <v>12</v>
      </c>
      <c r="D17" s="6"/>
      <c r="E17" s="6"/>
      <c r="F17" s="6"/>
      <c r="G17" s="6"/>
      <c r="H17" s="6"/>
      <c r="I17" s="6"/>
      <c r="J17" s="6"/>
    </row>
    <row r="18" spans="1:10" x14ac:dyDescent="0.3">
      <c r="A18" s="6"/>
      <c r="B18" s="6"/>
      <c r="C18" s="8" t="s">
        <v>149</v>
      </c>
      <c r="D18" s="6"/>
      <c r="E18" s="6"/>
      <c r="F18" s="6"/>
      <c r="G18" s="6"/>
      <c r="H18" s="6"/>
      <c r="I18" s="6"/>
      <c r="J18" s="6"/>
    </row>
    <row r="19" spans="1:10" x14ac:dyDescent="0.3">
      <c r="A19" s="6"/>
      <c r="B19" s="6"/>
      <c r="C19" s="8" t="s">
        <v>150</v>
      </c>
      <c r="D19" s="6"/>
      <c r="E19" s="6"/>
      <c r="F19" s="6"/>
      <c r="G19" s="6"/>
      <c r="H19" s="6"/>
      <c r="I19" s="6"/>
      <c r="J19" s="6"/>
    </row>
    <row r="20" spans="1:10" x14ac:dyDescent="0.3">
      <c r="A20" s="6"/>
      <c r="B20" s="6"/>
      <c r="C20" s="8" t="s">
        <v>151</v>
      </c>
      <c r="D20" s="6"/>
      <c r="E20" s="6"/>
      <c r="F20" s="6"/>
      <c r="G20" s="6"/>
      <c r="H20" s="6"/>
      <c r="I20" s="6"/>
      <c r="J20" s="6"/>
    </row>
    <row r="21" spans="1:10" x14ac:dyDescent="0.3">
      <c r="A21" s="6"/>
      <c r="B21" s="6"/>
      <c r="C21" s="8" t="s">
        <v>152</v>
      </c>
      <c r="D21" s="6"/>
      <c r="E21" s="6"/>
      <c r="F21" s="6"/>
      <c r="G21" s="6"/>
      <c r="H21" s="6"/>
      <c r="I21" s="6"/>
      <c r="J21" s="6"/>
    </row>
    <row r="22" spans="1:10" x14ac:dyDescent="0.3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3">
      <c r="A23" s="7" t="s">
        <v>160</v>
      </c>
    </row>
    <row r="34" spans="1:10" x14ac:dyDescent="0.3">
      <c r="A34" s="6" t="s">
        <v>188</v>
      </c>
      <c r="B34" s="6"/>
      <c r="C34" s="6"/>
      <c r="D34" s="6"/>
      <c r="E34" s="6"/>
      <c r="F34" s="6"/>
      <c r="G34" s="6"/>
      <c r="H34" s="6"/>
      <c r="I34" s="6"/>
      <c r="J34" s="6"/>
    </row>
    <row r="35" spans="1:10" x14ac:dyDescent="0.3">
      <c r="A35" s="6" t="s">
        <v>105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x14ac:dyDescent="0.3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x14ac:dyDescent="0.3">
      <c r="A37" s="6" t="s">
        <v>13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x14ac:dyDescent="0.3">
      <c r="A38" s="6"/>
      <c r="B38" s="8" t="s">
        <v>153</v>
      </c>
      <c r="C38" s="6"/>
      <c r="D38" s="6"/>
      <c r="E38" s="6"/>
      <c r="F38" s="6"/>
      <c r="G38" s="6"/>
      <c r="H38" s="6"/>
      <c r="I38" s="6"/>
      <c r="J38" s="6"/>
    </row>
    <row r="39" spans="1:10" x14ac:dyDescent="0.3">
      <c r="A39" s="6"/>
      <c r="B39" s="8" t="s">
        <v>154</v>
      </c>
      <c r="C39" s="6"/>
      <c r="D39" s="6"/>
      <c r="E39" s="6"/>
      <c r="F39" s="6"/>
      <c r="G39" s="6"/>
      <c r="H39" s="6"/>
      <c r="I39" s="6"/>
      <c r="J39" s="6"/>
    </row>
    <row r="40" spans="1:10" x14ac:dyDescent="0.3">
      <c r="A40" s="6"/>
      <c r="B40" s="12" t="s">
        <v>14</v>
      </c>
      <c r="C40" s="12" t="s">
        <v>15</v>
      </c>
      <c r="D40" s="6"/>
      <c r="E40" s="6"/>
      <c r="F40" s="6"/>
      <c r="G40" s="6"/>
      <c r="H40" s="6"/>
      <c r="I40" s="6"/>
      <c r="J40" s="6"/>
    </row>
    <row r="41" spans="1:10" x14ac:dyDescent="0.3">
      <c r="A41" s="6"/>
      <c r="B41" s="13" t="s">
        <v>16</v>
      </c>
      <c r="C41" s="14">
        <v>50000</v>
      </c>
      <c r="D41" s="6"/>
      <c r="E41" s="6"/>
      <c r="F41" s="6"/>
      <c r="G41" s="6"/>
      <c r="H41" s="6"/>
      <c r="I41" s="6"/>
      <c r="J41" s="6"/>
    </row>
    <row r="42" spans="1:10" x14ac:dyDescent="0.3">
      <c r="A42" s="6"/>
      <c r="B42" s="13" t="s">
        <v>17</v>
      </c>
      <c r="C42" s="14">
        <v>30000</v>
      </c>
      <c r="D42" s="6"/>
      <c r="E42" s="6"/>
      <c r="F42" s="6"/>
      <c r="G42" s="6"/>
      <c r="H42" s="6"/>
      <c r="I42" s="6"/>
      <c r="J42" s="6"/>
    </row>
    <row r="43" spans="1:10" x14ac:dyDescent="0.3">
      <c r="A43" s="6"/>
      <c r="B43" s="13" t="s">
        <v>18</v>
      </c>
      <c r="C43" s="14">
        <v>45000</v>
      </c>
      <c r="D43" s="6"/>
      <c r="E43" s="6"/>
      <c r="F43" s="6"/>
      <c r="G43" s="6"/>
      <c r="H43" s="6"/>
      <c r="I43" s="6"/>
      <c r="J43" s="6"/>
    </row>
    <row r="44" spans="1:10" x14ac:dyDescent="0.3">
      <c r="A44" s="6"/>
      <c r="B44" s="13" t="s">
        <v>19</v>
      </c>
      <c r="C44" s="14">
        <v>60000</v>
      </c>
      <c r="D44" s="6"/>
      <c r="E44" s="6"/>
      <c r="F44" s="6"/>
      <c r="G44" s="6"/>
      <c r="H44" s="6"/>
      <c r="I44" s="6"/>
      <c r="J44" s="6"/>
    </row>
    <row r="45" spans="1:10" x14ac:dyDescent="0.3">
      <c r="A45" s="6"/>
      <c r="B45" s="13" t="s">
        <v>20</v>
      </c>
      <c r="C45" s="14">
        <v>75000</v>
      </c>
      <c r="D45" s="6"/>
      <c r="E45" s="6"/>
      <c r="F45" s="6"/>
      <c r="G45" s="6"/>
      <c r="H45" s="6"/>
      <c r="I45" s="6"/>
      <c r="J45" s="6"/>
    </row>
    <row r="46" spans="1:10" x14ac:dyDescent="0.3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x14ac:dyDescent="0.3">
      <c r="A47" s="6" t="s">
        <v>143</v>
      </c>
      <c r="B47" s="6" t="s">
        <v>40</v>
      </c>
      <c r="C47" s="6" t="s">
        <v>106</v>
      </c>
      <c r="D47" s="6"/>
      <c r="E47" s="6"/>
      <c r="F47" s="6"/>
      <c r="G47" s="6"/>
      <c r="H47" s="6"/>
      <c r="I47" s="6"/>
      <c r="J47" s="6"/>
    </row>
    <row r="48" spans="1:10" x14ac:dyDescent="0.3">
      <c r="A48" s="6"/>
      <c r="B48" s="6"/>
      <c r="C48" s="6" t="s">
        <v>107</v>
      </c>
      <c r="D48" s="6"/>
      <c r="E48" s="6"/>
      <c r="F48" s="6"/>
      <c r="G48" s="6"/>
      <c r="H48" s="6"/>
      <c r="I48" s="6"/>
      <c r="J48" s="6"/>
    </row>
    <row r="49" spans="1:10" x14ac:dyDescent="0.3">
      <c r="A49" s="7" t="s">
        <v>160</v>
      </c>
    </row>
    <row r="60" spans="1:10" x14ac:dyDescent="0.3">
      <c r="A60" s="6" t="s">
        <v>108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x14ac:dyDescent="0.3">
      <c r="A61" s="6"/>
      <c r="B61" s="8" t="s">
        <v>189</v>
      </c>
      <c r="C61" s="6"/>
      <c r="D61" s="6"/>
      <c r="E61" s="6"/>
      <c r="F61" s="6"/>
      <c r="G61" s="6"/>
      <c r="H61" s="6"/>
      <c r="I61" s="6"/>
      <c r="J61" s="6"/>
    </row>
    <row r="62" spans="1:10" x14ac:dyDescent="0.3">
      <c r="A62" s="6"/>
      <c r="B62" s="8" t="s">
        <v>155</v>
      </c>
      <c r="C62" s="6"/>
      <c r="D62" s="6"/>
      <c r="E62" s="6"/>
      <c r="F62" s="6"/>
      <c r="G62" s="6"/>
      <c r="H62" s="6"/>
      <c r="I62" s="6"/>
      <c r="J62" s="6"/>
    </row>
    <row r="63" spans="1:10" x14ac:dyDescent="0.3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x14ac:dyDescent="0.3">
      <c r="A64" s="6" t="s">
        <v>146</v>
      </c>
      <c r="B64" s="6" t="s">
        <v>40</v>
      </c>
      <c r="C64" s="6" t="s">
        <v>21</v>
      </c>
      <c r="D64" s="6"/>
      <c r="E64" s="6"/>
      <c r="F64" s="6"/>
      <c r="G64" s="6"/>
      <c r="H64" s="6"/>
      <c r="I64" s="6"/>
      <c r="J64" s="6"/>
    </row>
    <row r="65" spans="1:10" x14ac:dyDescent="0.3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x14ac:dyDescent="0.3">
      <c r="A66" s="7" t="s">
        <v>160</v>
      </c>
    </row>
  </sheetData>
  <pageMargins left="0.7" right="0.7" top="0.75" bottom="0.75" header="0.3" footer="0.3"/>
  <pageSetup scale="54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50DB1-395A-46AC-8360-255F31896E28}">
  <sheetPr>
    <pageSetUpPr fitToPage="1"/>
  </sheetPr>
  <dimension ref="A1:J122"/>
  <sheetViews>
    <sheetView zoomScaleNormal="100" workbookViewId="0"/>
  </sheetViews>
  <sheetFormatPr defaultColWidth="9.21875" defaultRowHeight="15.6" x14ac:dyDescent="0.3"/>
  <cols>
    <col min="1" max="1" width="9.21875" style="7"/>
    <col min="2" max="5" width="14.77734375" style="7" customWidth="1"/>
    <col min="6" max="6" width="22.44140625" style="7" customWidth="1"/>
    <col min="7" max="7" width="24.44140625" style="7" customWidth="1"/>
    <col min="8" max="9" width="27.21875" style="7" customWidth="1"/>
    <col min="10" max="16384" width="9.21875" style="7"/>
  </cols>
  <sheetData>
    <row r="1" spans="1:10" x14ac:dyDescent="0.3">
      <c r="A1" s="16" t="s">
        <v>156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">
      <c r="A2" s="6" t="s">
        <v>157</v>
      </c>
      <c r="B2" s="6"/>
      <c r="C2" s="6"/>
      <c r="D2" s="6"/>
      <c r="E2" s="6"/>
      <c r="F2" s="6"/>
      <c r="G2" s="6"/>
      <c r="H2" s="6"/>
      <c r="I2" s="6"/>
      <c r="J2" s="6"/>
    </row>
    <row r="4" spans="1:10" x14ac:dyDescent="0.3">
      <c r="A4" s="6" t="s">
        <v>140</v>
      </c>
      <c r="B4" s="6" t="s">
        <v>22</v>
      </c>
      <c r="C4" s="17" t="s">
        <v>136</v>
      </c>
      <c r="D4" s="6"/>
      <c r="E4" s="6"/>
      <c r="F4" s="6"/>
      <c r="G4" s="6"/>
      <c r="H4" s="6"/>
      <c r="I4" s="6"/>
      <c r="J4" s="6"/>
    </row>
    <row r="5" spans="1:10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3">
      <c r="A6" s="7" t="s">
        <v>160</v>
      </c>
    </row>
    <row r="17" spans="1:10" x14ac:dyDescent="0.3">
      <c r="A17" s="17" t="s">
        <v>200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3">
      <c r="A18" s="17"/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3">
      <c r="A19" s="6" t="s">
        <v>109</v>
      </c>
      <c r="B19" s="6"/>
      <c r="C19" s="17"/>
      <c r="D19" s="6"/>
      <c r="E19" s="6"/>
      <c r="F19" s="6"/>
      <c r="G19" s="6"/>
      <c r="H19" s="6"/>
      <c r="I19" s="6"/>
      <c r="J19" s="6"/>
    </row>
    <row r="20" spans="1:10" x14ac:dyDescent="0.3">
      <c r="A20" s="6"/>
      <c r="B20" s="6"/>
      <c r="C20" s="17"/>
      <c r="D20" s="6"/>
      <c r="E20" s="6"/>
      <c r="F20" s="6"/>
      <c r="G20" s="6"/>
      <c r="H20" s="6"/>
      <c r="I20" s="6"/>
      <c r="J20" s="6"/>
    </row>
    <row r="21" spans="1:10" x14ac:dyDescent="0.3">
      <c r="A21" s="6"/>
      <c r="B21" s="6" t="s">
        <v>201</v>
      </c>
      <c r="C21" s="6"/>
      <c r="D21" s="6"/>
      <c r="E21" s="6"/>
      <c r="F21" s="6"/>
      <c r="G21" s="6"/>
      <c r="H21" s="6"/>
      <c r="I21" s="6"/>
      <c r="J21" s="6"/>
    </row>
    <row r="22" spans="1:10" x14ac:dyDescent="0.3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3">
      <c r="A23" s="6"/>
      <c r="B23" s="18"/>
      <c r="C23" s="19" t="s">
        <v>110</v>
      </c>
      <c r="D23" s="19" t="s">
        <v>111</v>
      </c>
      <c r="E23" s="6"/>
      <c r="F23" s="6"/>
      <c r="G23" s="6"/>
      <c r="H23" s="6"/>
      <c r="I23" s="6"/>
      <c r="J23" s="6"/>
    </row>
    <row r="24" spans="1:10" x14ac:dyDescent="0.3">
      <c r="A24" s="6"/>
      <c r="B24" s="18" t="s">
        <v>112</v>
      </c>
      <c r="C24" s="20">
        <v>1</v>
      </c>
      <c r="D24" s="20">
        <v>1.5</v>
      </c>
      <c r="E24" s="6"/>
      <c r="F24" s="6"/>
      <c r="G24" s="6"/>
      <c r="H24" s="6"/>
      <c r="I24" s="6"/>
      <c r="J24" s="6"/>
    </row>
    <row r="25" spans="1:10" x14ac:dyDescent="0.3">
      <c r="A25" s="6"/>
      <c r="B25" s="18" t="s">
        <v>117</v>
      </c>
      <c r="C25" s="21">
        <v>400</v>
      </c>
      <c r="D25" s="21">
        <v>600</v>
      </c>
      <c r="E25" s="6"/>
      <c r="F25" s="6"/>
      <c r="G25" s="6"/>
      <c r="H25" s="6"/>
      <c r="I25" s="6"/>
      <c r="J25" s="6"/>
    </row>
    <row r="26" spans="1:10" x14ac:dyDescent="0.3">
      <c r="A26" s="6"/>
      <c r="B26" s="18" t="s">
        <v>118</v>
      </c>
      <c r="C26" s="21">
        <v>400</v>
      </c>
      <c r="D26" s="21">
        <v>400</v>
      </c>
      <c r="E26" s="6"/>
      <c r="F26" s="6"/>
      <c r="G26" s="6"/>
      <c r="H26" s="6"/>
      <c r="I26" s="6"/>
      <c r="J26" s="6"/>
    </row>
    <row r="27" spans="1:10" x14ac:dyDescent="0.3">
      <c r="A27" s="6"/>
      <c r="B27" s="18" t="s">
        <v>119</v>
      </c>
      <c r="C27" s="22">
        <v>0.9</v>
      </c>
      <c r="D27" s="22">
        <v>0.9</v>
      </c>
      <c r="E27" s="6"/>
      <c r="F27" s="6"/>
      <c r="G27" s="6"/>
      <c r="H27" s="6"/>
      <c r="I27" s="6"/>
      <c r="J27" s="6"/>
    </row>
    <row r="28" spans="1:10" x14ac:dyDescent="0.3">
      <c r="A28" s="6"/>
      <c r="B28" s="6"/>
      <c r="C28" s="6"/>
      <c r="D28" s="6"/>
      <c r="E28" s="23"/>
      <c r="F28" s="6"/>
      <c r="G28" s="6"/>
      <c r="H28" s="6"/>
      <c r="I28" s="6"/>
      <c r="J28" s="6"/>
    </row>
    <row r="29" spans="1:10" x14ac:dyDescent="0.3">
      <c r="A29" s="6"/>
      <c r="B29" s="6" t="s">
        <v>120</v>
      </c>
      <c r="C29" s="6"/>
      <c r="D29" s="6"/>
      <c r="E29" s="6"/>
      <c r="F29" s="6"/>
      <c r="G29" s="6"/>
      <c r="H29" s="6"/>
      <c r="I29" s="6"/>
      <c r="J29" s="6"/>
    </row>
    <row r="30" spans="1:10" x14ac:dyDescent="0.3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ht="46.8" x14ac:dyDescent="0.3">
      <c r="A31" s="6"/>
      <c r="B31" s="24" t="s">
        <v>113</v>
      </c>
      <c r="C31" s="24" t="s">
        <v>114</v>
      </c>
      <c r="D31" s="24" t="s">
        <v>115</v>
      </c>
      <c r="E31" s="24" t="s">
        <v>116</v>
      </c>
      <c r="F31" s="6"/>
      <c r="G31" s="6"/>
      <c r="H31" s="6"/>
      <c r="I31" s="6"/>
      <c r="J31" s="6"/>
    </row>
    <row r="32" spans="1:10" x14ac:dyDescent="0.3">
      <c r="A32" s="6"/>
      <c r="B32" s="19">
        <v>1</v>
      </c>
      <c r="C32" s="22">
        <v>0.5</v>
      </c>
      <c r="D32" s="19">
        <v>35</v>
      </c>
      <c r="E32" s="19">
        <v>0</v>
      </c>
      <c r="F32" s="6"/>
      <c r="G32" s="6"/>
      <c r="H32" s="6"/>
      <c r="I32" s="6"/>
      <c r="J32" s="6"/>
    </row>
    <row r="33" spans="1:10" x14ac:dyDescent="0.3">
      <c r="A33" s="6"/>
      <c r="B33" s="19">
        <v>2</v>
      </c>
      <c r="C33" s="22">
        <v>0.6</v>
      </c>
      <c r="D33" s="19">
        <v>10</v>
      </c>
      <c r="E33" s="19">
        <v>15</v>
      </c>
      <c r="F33" s="6"/>
      <c r="G33" s="6"/>
      <c r="H33" s="6"/>
      <c r="I33" s="6"/>
      <c r="J33" s="6"/>
    </row>
    <row r="34" spans="1:10" x14ac:dyDescent="0.3">
      <c r="A34" s="6"/>
      <c r="B34" s="19">
        <v>3</v>
      </c>
      <c r="C34" s="22">
        <v>1.1000000000000001</v>
      </c>
      <c r="D34" s="19">
        <v>5</v>
      </c>
      <c r="E34" s="19">
        <v>5</v>
      </c>
      <c r="F34" s="6"/>
      <c r="G34" s="6"/>
      <c r="H34" s="6"/>
      <c r="I34" s="6"/>
      <c r="J34" s="6"/>
    </row>
    <row r="35" spans="1:10" x14ac:dyDescent="0.3">
      <c r="A35" s="6"/>
      <c r="B35" s="19">
        <v>4</v>
      </c>
      <c r="C35" s="22">
        <v>1.2</v>
      </c>
      <c r="D35" s="19">
        <v>0</v>
      </c>
      <c r="E35" s="19">
        <v>20</v>
      </c>
      <c r="F35" s="6"/>
      <c r="G35" s="6"/>
      <c r="H35" s="6"/>
      <c r="I35" s="6"/>
      <c r="J35" s="6"/>
    </row>
    <row r="36" spans="1:10" x14ac:dyDescent="0.3">
      <c r="A36" s="6"/>
      <c r="B36" s="19">
        <v>5</v>
      </c>
      <c r="C36" s="22">
        <v>3.25</v>
      </c>
      <c r="D36" s="19">
        <v>0</v>
      </c>
      <c r="E36" s="19">
        <v>10</v>
      </c>
      <c r="F36" s="6"/>
      <c r="G36" s="6"/>
      <c r="H36" s="6"/>
      <c r="I36" s="6"/>
      <c r="J36" s="6"/>
    </row>
    <row r="37" spans="1:10" x14ac:dyDescent="0.3">
      <c r="A37" s="6"/>
      <c r="B37" s="25" t="s">
        <v>0</v>
      </c>
      <c r="C37" s="26">
        <v>1</v>
      </c>
      <c r="D37" s="25">
        <f>SUM(D32:D36)</f>
        <v>50</v>
      </c>
      <c r="E37" s="25">
        <f>SUM(E32:E36)</f>
        <v>50</v>
      </c>
      <c r="F37" s="6"/>
      <c r="G37" s="6"/>
      <c r="H37" s="6"/>
      <c r="I37" s="6"/>
      <c r="J37" s="6"/>
    </row>
    <row r="38" spans="1:10" x14ac:dyDescent="0.3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3">
      <c r="A39" s="6" t="s">
        <v>142</v>
      </c>
      <c r="B39" s="6" t="s">
        <v>40</v>
      </c>
      <c r="C39" s="27" t="s">
        <v>190</v>
      </c>
      <c r="D39" s="6"/>
      <c r="E39" s="6"/>
      <c r="F39" s="6"/>
      <c r="G39" s="6"/>
      <c r="H39" s="6"/>
      <c r="I39" s="6"/>
      <c r="J39" s="6"/>
    </row>
    <row r="40" spans="1:10" x14ac:dyDescent="0.3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x14ac:dyDescent="0.3">
      <c r="A41" s="7" t="s">
        <v>160</v>
      </c>
    </row>
    <row r="52" spans="1:10" x14ac:dyDescent="0.3">
      <c r="A52" s="27" t="s">
        <v>202</v>
      </c>
      <c r="B52" s="6"/>
      <c r="C52" s="6"/>
      <c r="D52" s="6"/>
      <c r="E52" s="6"/>
      <c r="F52" s="6"/>
      <c r="G52" s="6"/>
      <c r="H52" s="6"/>
      <c r="I52" s="6"/>
      <c r="J52" s="6"/>
    </row>
    <row r="53" spans="1:10" x14ac:dyDescent="0.3">
      <c r="A53" s="6" t="s">
        <v>143</v>
      </c>
      <c r="B53" s="6" t="s">
        <v>40</v>
      </c>
      <c r="C53" s="17" t="s">
        <v>209</v>
      </c>
      <c r="D53" s="6"/>
      <c r="E53" s="6"/>
      <c r="F53" s="6"/>
      <c r="G53" s="6"/>
      <c r="H53" s="6"/>
      <c r="I53" s="6"/>
      <c r="J53" s="6"/>
    </row>
    <row r="54" spans="1:10" x14ac:dyDescent="0.3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x14ac:dyDescent="0.3">
      <c r="A55" s="7" t="s">
        <v>160</v>
      </c>
    </row>
    <row r="66" spans="1:10" x14ac:dyDescent="0.3">
      <c r="A66" s="6" t="s">
        <v>146</v>
      </c>
      <c r="B66" s="29" t="s">
        <v>121</v>
      </c>
      <c r="C66" s="27" t="s">
        <v>137</v>
      </c>
      <c r="D66" s="6"/>
      <c r="E66" s="6"/>
      <c r="F66" s="6"/>
      <c r="G66" s="6"/>
      <c r="H66" s="6"/>
      <c r="I66" s="6"/>
      <c r="J66" s="6"/>
    </row>
    <row r="67" spans="1:10" x14ac:dyDescent="0.3">
      <c r="A67" s="30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3">
      <c r="A68" s="7" t="s">
        <v>160</v>
      </c>
    </row>
    <row r="82" ht="14.55" customHeight="1" x14ac:dyDescent="0.3"/>
    <row r="83" ht="14.55" customHeight="1" x14ac:dyDescent="0.3"/>
    <row r="84" ht="14.55" customHeight="1" x14ac:dyDescent="0.3"/>
    <row r="98" ht="14.55" customHeight="1" x14ac:dyDescent="0.3"/>
    <row r="99" ht="14.55" customHeight="1" x14ac:dyDescent="0.3"/>
    <row r="100" ht="14.55" customHeight="1" x14ac:dyDescent="0.3"/>
    <row r="101" ht="14.55" customHeight="1" x14ac:dyDescent="0.3"/>
    <row r="102" ht="14.55" customHeight="1" x14ac:dyDescent="0.3"/>
    <row r="121" ht="27.6" customHeight="1" x14ac:dyDescent="0.3"/>
    <row r="122" ht="27.6" customHeight="1" x14ac:dyDescent="0.3"/>
  </sheetData>
  <pageMargins left="0.7" right="0.7" top="0.75" bottom="0.75" header="0.3" footer="0.3"/>
  <pageSetup scale="50" fitToHeight="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85C5B-AF88-429E-978A-751B080193B9}">
  <sheetPr>
    <pageSetUpPr fitToPage="1"/>
  </sheetPr>
  <dimension ref="A1:J60"/>
  <sheetViews>
    <sheetView zoomScaleNormal="100" workbookViewId="0"/>
  </sheetViews>
  <sheetFormatPr defaultColWidth="8.77734375" defaultRowHeight="15.6" x14ac:dyDescent="0.3"/>
  <cols>
    <col min="1" max="1" width="8.77734375" style="7"/>
    <col min="2" max="2" width="14.5546875" style="7" customWidth="1"/>
    <col min="3" max="3" width="15" style="7" bestFit="1" customWidth="1"/>
    <col min="4" max="4" width="14.5546875" style="7" customWidth="1"/>
    <col min="5" max="5" width="15" style="7" bestFit="1" customWidth="1"/>
    <col min="6" max="6" width="22.44140625" style="7" customWidth="1"/>
    <col min="7" max="7" width="24.44140625" style="7" customWidth="1"/>
    <col min="8" max="9" width="27.44140625" style="7" customWidth="1"/>
    <col min="10" max="16384" width="8.77734375" style="7"/>
  </cols>
  <sheetData>
    <row r="1" spans="1:10" x14ac:dyDescent="0.3">
      <c r="A1" s="16" t="s">
        <v>158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">
      <c r="A2" s="6" t="s">
        <v>182</v>
      </c>
      <c r="B2" s="6"/>
      <c r="C2" s="6"/>
      <c r="D2" s="6"/>
      <c r="E2" s="6"/>
      <c r="F2" s="6"/>
      <c r="G2" s="6"/>
      <c r="H2" s="6"/>
      <c r="I2" s="6"/>
      <c r="J2" s="6"/>
    </row>
    <row r="4" spans="1:10" x14ac:dyDescent="0.3">
      <c r="A4" s="6"/>
      <c r="B4" s="6" t="s">
        <v>183</v>
      </c>
      <c r="C4" s="6"/>
      <c r="D4" s="6"/>
      <c r="E4" s="6"/>
      <c r="F4" s="6"/>
      <c r="G4" s="6"/>
      <c r="H4" s="6"/>
      <c r="I4" s="6"/>
      <c r="J4" s="6"/>
    </row>
    <row r="5" spans="1:10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3">
      <c r="A6" s="6" t="s">
        <v>140</v>
      </c>
      <c r="B6" s="6" t="s">
        <v>40</v>
      </c>
      <c r="C6" s="6" t="s">
        <v>184</v>
      </c>
      <c r="D6" s="6"/>
      <c r="E6" s="6"/>
      <c r="F6" s="6"/>
      <c r="G6" s="6"/>
      <c r="H6" s="6"/>
      <c r="I6" s="6"/>
      <c r="J6" s="6"/>
    </row>
    <row r="7" spans="1:10" x14ac:dyDescent="0.3">
      <c r="A7" s="7" t="s">
        <v>160</v>
      </c>
    </row>
    <row r="18" spans="1:10" x14ac:dyDescent="0.3">
      <c r="A18" s="6" t="s">
        <v>142</v>
      </c>
      <c r="B18" s="32" t="s">
        <v>40</v>
      </c>
      <c r="C18" s="33" t="s">
        <v>185</v>
      </c>
      <c r="D18" s="32"/>
      <c r="E18" s="32"/>
      <c r="F18" s="32"/>
      <c r="G18" s="32"/>
      <c r="H18" s="32"/>
      <c r="I18" s="32"/>
      <c r="J18" s="6"/>
    </row>
    <row r="19" spans="1:10" x14ac:dyDescent="0.3">
      <c r="A19" s="6"/>
      <c r="B19" s="6"/>
      <c r="C19" s="6" t="s">
        <v>186</v>
      </c>
      <c r="D19" s="6"/>
      <c r="E19" s="6"/>
      <c r="F19" s="6"/>
      <c r="G19" s="6"/>
      <c r="H19" s="6"/>
      <c r="I19" s="6"/>
      <c r="J19" s="6"/>
    </row>
    <row r="20" spans="1:10" x14ac:dyDescent="0.3">
      <c r="A20" s="7" t="s">
        <v>160</v>
      </c>
    </row>
    <row r="21" spans="1:10" ht="15.75" customHeight="1" x14ac:dyDescent="0.3"/>
    <row r="60" ht="16.05" customHeight="1" x14ac:dyDescent="0.3"/>
  </sheetData>
  <pageMargins left="0.7" right="0.7" top="0.75" bottom="0.75" header="0.3" footer="0.3"/>
  <pageSetup scale="78" fitToHeight="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5179-2FB8-49AA-A856-392B2B654540}">
  <sheetPr>
    <pageSetUpPr fitToPage="1"/>
  </sheetPr>
  <dimension ref="A1:J109"/>
  <sheetViews>
    <sheetView workbookViewId="0"/>
  </sheetViews>
  <sheetFormatPr defaultColWidth="9.21875" defaultRowHeight="15.6" x14ac:dyDescent="0.3"/>
  <cols>
    <col min="1" max="1" width="9.21875" style="7"/>
    <col min="2" max="4" width="14.77734375" style="7" customWidth="1"/>
    <col min="5" max="5" width="16" style="7" customWidth="1"/>
    <col min="6" max="6" width="22.44140625" style="7" customWidth="1"/>
    <col min="7" max="7" width="24.44140625" style="7" customWidth="1"/>
    <col min="8" max="8" width="27.21875" style="7" customWidth="1"/>
    <col min="9" max="16384" width="9.21875" style="7"/>
  </cols>
  <sheetData>
    <row r="1" spans="1:10" x14ac:dyDescent="0.3">
      <c r="A1" s="16" t="s">
        <v>161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">
      <c r="A2" s="6" t="s">
        <v>162</v>
      </c>
      <c r="B2" s="6"/>
      <c r="C2" s="6"/>
      <c r="D2" s="6"/>
      <c r="E2" s="6"/>
      <c r="F2" s="6"/>
      <c r="G2" s="6"/>
      <c r="H2" s="6"/>
      <c r="I2" s="6"/>
      <c r="J2" s="6"/>
    </row>
    <row r="4" spans="1:10" x14ac:dyDescent="0.3">
      <c r="A4" s="6" t="s">
        <v>140</v>
      </c>
      <c r="B4" s="6" t="s">
        <v>22</v>
      </c>
      <c r="C4" s="6" t="s">
        <v>163</v>
      </c>
      <c r="D4" s="6"/>
      <c r="E4" s="6"/>
      <c r="F4" s="6"/>
      <c r="G4" s="6"/>
      <c r="H4" s="6"/>
      <c r="I4" s="6"/>
      <c r="J4" s="6"/>
    </row>
    <row r="5" spans="1:10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3">
      <c r="A6" s="7" t="s">
        <v>160</v>
      </c>
      <c r="B6" s="31"/>
    </row>
    <row r="17" spans="1:10" x14ac:dyDescent="0.3">
      <c r="A17" s="34" t="s">
        <v>23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3">
      <c r="A18" s="6"/>
      <c r="B18" s="39" t="s">
        <v>164</v>
      </c>
      <c r="C18" s="41">
        <v>80</v>
      </c>
      <c r="D18" s="6"/>
      <c r="E18" s="6"/>
      <c r="F18" s="6"/>
      <c r="G18" s="6"/>
      <c r="H18" s="6"/>
      <c r="I18" s="6"/>
      <c r="J18" s="6"/>
    </row>
    <row r="19" spans="1:10" x14ac:dyDescent="0.3">
      <c r="A19" s="6"/>
      <c r="B19" s="39" t="s">
        <v>24</v>
      </c>
      <c r="C19" s="41">
        <v>2</v>
      </c>
      <c r="D19" s="6"/>
      <c r="E19" s="6"/>
      <c r="F19" s="6"/>
      <c r="G19" s="6"/>
      <c r="H19" s="6"/>
      <c r="I19" s="6"/>
      <c r="J19" s="6"/>
    </row>
    <row r="20" spans="1:10" x14ac:dyDescent="0.3">
      <c r="A20" s="6"/>
      <c r="B20" s="39" t="s">
        <v>25</v>
      </c>
      <c r="C20" s="41">
        <v>1</v>
      </c>
      <c r="D20" s="6"/>
      <c r="E20" s="6"/>
      <c r="F20" s="6"/>
      <c r="G20" s="6"/>
      <c r="H20" s="6"/>
      <c r="I20" s="6"/>
      <c r="J20" s="6"/>
    </row>
    <row r="21" spans="1:10" x14ac:dyDescent="0.3">
      <c r="A21" s="6"/>
      <c r="B21" s="39" t="s">
        <v>26</v>
      </c>
      <c r="C21" s="42">
        <v>0</v>
      </c>
      <c r="D21" s="6"/>
      <c r="E21" s="6"/>
      <c r="F21" s="6"/>
      <c r="G21" s="6"/>
      <c r="H21" s="6"/>
      <c r="I21" s="6"/>
      <c r="J21" s="6"/>
    </row>
    <row r="22" spans="1:10" x14ac:dyDescent="0.3">
      <c r="A22" s="6"/>
      <c r="B22" s="39" t="s">
        <v>27</v>
      </c>
      <c r="C22" s="42">
        <v>0.7</v>
      </c>
      <c r="D22" s="6"/>
      <c r="E22" s="6"/>
      <c r="F22" s="6"/>
      <c r="G22" s="6"/>
      <c r="H22" s="6"/>
      <c r="I22" s="6"/>
      <c r="J22" s="6"/>
    </row>
    <row r="23" spans="1:10" x14ac:dyDescent="0.3">
      <c r="A23" s="6"/>
      <c r="B23" s="40"/>
      <c r="C23" s="43"/>
      <c r="D23" s="6"/>
      <c r="E23" s="6"/>
      <c r="F23" s="6"/>
      <c r="G23" s="6"/>
      <c r="H23" s="6"/>
      <c r="I23" s="6"/>
      <c r="J23" s="6"/>
    </row>
    <row r="24" spans="1:10" x14ac:dyDescent="0.3">
      <c r="A24" s="34" t="s">
        <v>28</v>
      </c>
      <c r="B24" s="6"/>
      <c r="C24" s="43"/>
      <c r="D24" s="6"/>
      <c r="E24" s="6"/>
      <c r="F24" s="6"/>
      <c r="G24" s="6"/>
      <c r="H24" s="6"/>
      <c r="I24" s="6"/>
      <c r="J24" s="6"/>
    </row>
    <row r="25" spans="1:10" x14ac:dyDescent="0.3">
      <c r="A25" s="6"/>
      <c r="B25" s="39" t="s">
        <v>24</v>
      </c>
      <c r="C25" s="41">
        <v>1.5</v>
      </c>
      <c r="D25" s="6"/>
      <c r="E25" s="6"/>
      <c r="F25" s="6"/>
      <c r="G25" s="6"/>
      <c r="H25" s="6"/>
      <c r="I25" s="6"/>
      <c r="J25" s="6"/>
    </row>
    <row r="26" spans="1:10" x14ac:dyDescent="0.3">
      <c r="A26" s="6"/>
      <c r="B26" s="39" t="s">
        <v>27</v>
      </c>
      <c r="C26" s="42">
        <v>0.72</v>
      </c>
      <c r="D26" s="6"/>
      <c r="E26" s="6"/>
      <c r="F26" s="6"/>
      <c r="G26" s="6"/>
      <c r="H26" s="6"/>
      <c r="I26" s="6"/>
      <c r="J26" s="6"/>
    </row>
    <row r="27" spans="1:10" x14ac:dyDescent="0.3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x14ac:dyDescent="0.3">
      <c r="A28" s="6" t="s">
        <v>142</v>
      </c>
      <c r="B28" s="6" t="s">
        <v>40</v>
      </c>
      <c r="C28" s="6" t="s">
        <v>165</v>
      </c>
      <c r="D28" s="6"/>
      <c r="E28" s="6"/>
      <c r="F28" s="6"/>
      <c r="G28" s="6"/>
      <c r="H28" s="6"/>
      <c r="I28" s="6"/>
      <c r="J28" s="6"/>
    </row>
    <row r="29" spans="1:10" x14ac:dyDescent="0.3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x14ac:dyDescent="0.3">
      <c r="A30" s="7" t="s">
        <v>160</v>
      </c>
    </row>
    <row r="41" spans="1:10" x14ac:dyDescent="0.3">
      <c r="A41" s="34" t="s">
        <v>29</v>
      </c>
      <c r="B41" s="6"/>
      <c r="C41" s="6"/>
      <c r="D41" s="6"/>
      <c r="E41" s="6"/>
      <c r="F41" s="6"/>
      <c r="G41" s="6"/>
      <c r="H41" s="6"/>
      <c r="I41" s="6"/>
      <c r="J41" s="6"/>
    </row>
    <row r="42" spans="1:10" x14ac:dyDescent="0.3">
      <c r="A42" s="6"/>
      <c r="B42" s="34"/>
      <c r="C42" s="6"/>
      <c r="D42" s="6"/>
      <c r="E42" s="6"/>
      <c r="F42" s="6"/>
      <c r="G42" s="6"/>
      <c r="H42" s="6"/>
      <c r="I42" s="6"/>
      <c r="J42" s="6"/>
    </row>
    <row r="43" spans="1:10" x14ac:dyDescent="0.3">
      <c r="A43" s="6"/>
      <c r="B43" s="34" t="s">
        <v>13</v>
      </c>
      <c r="C43" s="6"/>
      <c r="D43" s="6"/>
      <c r="E43" s="6"/>
      <c r="F43" s="6"/>
      <c r="G43" s="6"/>
      <c r="H43" s="6"/>
      <c r="I43" s="6"/>
      <c r="J43" s="6"/>
    </row>
    <row r="44" spans="1:10" x14ac:dyDescent="0.3">
      <c r="A44" s="6"/>
      <c r="B44" s="39" t="s">
        <v>30</v>
      </c>
      <c r="C44" s="41">
        <v>15</v>
      </c>
      <c r="D44" s="6"/>
      <c r="E44" s="6"/>
      <c r="F44" s="6"/>
      <c r="G44" s="6"/>
      <c r="H44" s="6"/>
      <c r="I44" s="6"/>
      <c r="J44" s="6"/>
    </row>
    <row r="45" spans="1:10" x14ac:dyDescent="0.3">
      <c r="A45" s="6"/>
      <c r="B45" s="39" t="s">
        <v>31</v>
      </c>
      <c r="C45" s="41">
        <v>1.5</v>
      </c>
      <c r="D45" s="6"/>
      <c r="E45" s="6"/>
      <c r="F45" s="6"/>
      <c r="G45" s="6"/>
      <c r="H45" s="6"/>
      <c r="I45" s="6"/>
      <c r="J45" s="6"/>
    </row>
    <row r="46" spans="1:10" x14ac:dyDescent="0.3">
      <c r="A46" s="6"/>
      <c r="B46" s="39" t="s">
        <v>32</v>
      </c>
      <c r="C46" s="44">
        <v>0.8</v>
      </c>
      <c r="D46" s="6"/>
      <c r="E46" s="6"/>
      <c r="F46" s="6"/>
      <c r="G46" s="6"/>
      <c r="H46" s="6"/>
      <c r="I46" s="6"/>
      <c r="J46" s="6"/>
    </row>
    <row r="47" spans="1:10" x14ac:dyDescent="0.3">
      <c r="A47" s="6"/>
      <c r="B47" s="34"/>
      <c r="C47" s="6"/>
      <c r="D47" s="6"/>
      <c r="E47" s="6"/>
      <c r="F47" s="6"/>
      <c r="G47" s="6"/>
      <c r="H47" s="6"/>
      <c r="I47" s="6"/>
      <c r="J47" s="6"/>
    </row>
    <row r="48" spans="1:10" ht="46.8" x14ac:dyDescent="0.3">
      <c r="A48" s="6"/>
      <c r="B48" s="45" t="s">
        <v>33</v>
      </c>
      <c r="C48" s="45" t="s">
        <v>34</v>
      </c>
      <c r="D48" s="45" t="s">
        <v>35</v>
      </c>
      <c r="E48" s="6"/>
      <c r="F48" s="6"/>
      <c r="G48" s="6"/>
      <c r="H48" s="6"/>
      <c r="I48" s="6"/>
      <c r="J48" s="6"/>
    </row>
    <row r="49" spans="1:10" x14ac:dyDescent="0.3">
      <c r="A49" s="6"/>
      <c r="B49" s="46" t="s">
        <v>36</v>
      </c>
      <c r="C49" s="47">
        <v>0.2</v>
      </c>
      <c r="D49" s="48">
        <v>8</v>
      </c>
      <c r="E49" s="6"/>
      <c r="F49" s="6"/>
      <c r="G49" s="6"/>
      <c r="H49" s="6"/>
      <c r="I49" s="6"/>
      <c r="J49" s="6"/>
    </row>
    <row r="50" spans="1:10" x14ac:dyDescent="0.3">
      <c r="A50" s="6"/>
      <c r="B50" s="46" t="s">
        <v>37</v>
      </c>
      <c r="C50" s="47">
        <v>0.2</v>
      </c>
      <c r="D50" s="48">
        <v>30</v>
      </c>
      <c r="E50" s="6"/>
      <c r="F50" s="6"/>
      <c r="G50" s="6"/>
      <c r="H50" s="6"/>
      <c r="I50" s="6"/>
      <c r="J50" s="6"/>
    </row>
    <row r="51" spans="1:10" x14ac:dyDescent="0.3">
      <c r="A51" s="6"/>
      <c r="B51" s="46" t="s">
        <v>38</v>
      </c>
      <c r="C51" s="47">
        <v>0.25</v>
      </c>
      <c r="D51" s="48">
        <v>80</v>
      </c>
      <c r="E51" s="6"/>
      <c r="F51" s="6"/>
      <c r="G51" s="6"/>
      <c r="H51" s="6"/>
      <c r="I51" s="6"/>
      <c r="J51" s="6"/>
    </row>
    <row r="52" spans="1:10" x14ac:dyDescent="0.3">
      <c r="A52" s="6"/>
      <c r="B52" s="46" t="s">
        <v>39</v>
      </c>
      <c r="C52" s="47">
        <v>0.15</v>
      </c>
      <c r="D52" s="48">
        <v>175</v>
      </c>
      <c r="E52" s="6"/>
      <c r="F52" s="6"/>
      <c r="G52" s="6"/>
      <c r="H52" s="6"/>
      <c r="I52" s="6"/>
      <c r="J52" s="6"/>
    </row>
    <row r="53" spans="1:10" x14ac:dyDescent="0.3">
      <c r="A53" s="6"/>
      <c r="B53" s="49" t="s">
        <v>166</v>
      </c>
      <c r="C53" s="47">
        <v>0.2</v>
      </c>
      <c r="D53" s="48">
        <v>600</v>
      </c>
      <c r="E53" s="6"/>
      <c r="F53" s="6"/>
      <c r="G53" s="6"/>
      <c r="H53" s="6"/>
      <c r="I53" s="6"/>
      <c r="J53" s="6"/>
    </row>
    <row r="54" spans="1:10" x14ac:dyDescent="0.3">
      <c r="A54" s="6"/>
      <c r="B54" s="34"/>
      <c r="C54" s="6"/>
      <c r="D54" s="6"/>
      <c r="E54" s="6"/>
      <c r="F54" s="6"/>
      <c r="G54" s="6"/>
      <c r="H54" s="6"/>
      <c r="I54" s="6"/>
      <c r="J54" s="6"/>
    </row>
    <row r="55" spans="1:10" x14ac:dyDescent="0.3">
      <c r="A55" s="6" t="s">
        <v>143</v>
      </c>
      <c r="B55" s="34" t="s">
        <v>40</v>
      </c>
      <c r="C55" s="6" t="s">
        <v>167</v>
      </c>
      <c r="D55" s="6"/>
      <c r="E55" s="50"/>
      <c r="F55" s="6"/>
      <c r="G55" s="6"/>
      <c r="H55" s="6"/>
      <c r="I55" s="6"/>
      <c r="J55" s="6"/>
    </row>
    <row r="56" spans="1:10" x14ac:dyDescent="0.3">
      <c r="A56" s="6"/>
      <c r="B56" s="34"/>
      <c r="C56" s="6"/>
      <c r="D56" s="6"/>
      <c r="E56" s="50"/>
      <c r="F56" s="6"/>
      <c r="G56" s="6"/>
      <c r="H56" s="6"/>
      <c r="I56" s="6"/>
      <c r="J56" s="6"/>
    </row>
    <row r="57" spans="1:10" x14ac:dyDescent="0.3">
      <c r="A57" s="7" t="s">
        <v>160</v>
      </c>
      <c r="B57" s="38"/>
      <c r="C57" s="37"/>
      <c r="D57" s="37"/>
      <c r="E57" s="37"/>
    </row>
    <row r="58" spans="1:10" x14ac:dyDescent="0.3">
      <c r="B58" s="38"/>
      <c r="C58" s="37"/>
      <c r="D58" s="37"/>
      <c r="E58" s="37"/>
    </row>
    <row r="59" spans="1:10" x14ac:dyDescent="0.3">
      <c r="B59" s="38"/>
      <c r="C59" s="37"/>
      <c r="D59" s="37"/>
      <c r="E59" s="37"/>
    </row>
    <row r="60" spans="1:10" x14ac:dyDescent="0.3">
      <c r="B60" s="38"/>
      <c r="C60" s="37"/>
      <c r="D60" s="37"/>
      <c r="E60" s="37"/>
    </row>
    <row r="61" spans="1:10" x14ac:dyDescent="0.3">
      <c r="B61" s="38"/>
      <c r="C61" s="37"/>
      <c r="D61" s="37"/>
      <c r="E61" s="37"/>
    </row>
    <row r="62" spans="1:10" x14ac:dyDescent="0.3">
      <c r="B62" s="38"/>
      <c r="C62" s="37"/>
      <c r="D62" s="37"/>
      <c r="E62" s="37"/>
    </row>
    <row r="63" spans="1:10" x14ac:dyDescent="0.3">
      <c r="B63" s="38"/>
      <c r="C63" s="37"/>
      <c r="D63" s="37"/>
      <c r="E63" s="37"/>
    </row>
    <row r="64" spans="1:10" x14ac:dyDescent="0.3">
      <c r="B64" s="38"/>
      <c r="C64" s="37"/>
      <c r="D64" s="37"/>
      <c r="E64" s="37"/>
    </row>
    <row r="65" spans="1:10" x14ac:dyDescent="0.3">
      <c r="B65" s="38"/>
      <c r="C65" s="37"/>
      <c r="D65" s="37"/>
      <c r="E65" s="37"/>
    </row>
    <row r="66" spans="1:10" x14ac:dyDescent="0.3">
      <c r="B66" s="38"/>
      <c r="C66" s="37"/>
      <c r="D66" s="37"/>
      <c r="E66" s="37"/>
    </row>
    <row r="67" spans="1:10" x14ac:dyDescent="0.3">
      <c r="B67" s="38"/>
      <c r="C67" s="37"/>
      <c r="D67" s="37"/>
      <c r="E67" s="37"/>
    </row>
    <row r="68" spans="1:10" x14ac:dyDescent="0.3">
      <c r="A68" s="6" t="s">
        <v>146</v>
      </c>
      <c r="B68" s="34" t="s">
        <v>22</v>
      </c>
      <c r="C68" s="6" t="s">
        <v>168</v>
      </c>
      <c r="D68" s="6"/>
      <c r="E68" s="50"/>
      <c r="F68" s="6"/>
      <c r="G68" s="6"/>
      <c r="H68" s="6"/>
      <c r="I68" s="6"/>
      <c r="J68" s="6"/>
    </row>
    <row r="69" spans="1:10" x14ac:dyDescent="0.3">
      <c r="A69" s="6"/>
      <c r="B69" s="34"/>
      <c r="C69" s="6"/>
      <c r="D69" s="6"/>
      <c r="E69" s="50"/>
      <c r="F69" s="6"/>
      <c r="G69" s="6"/>
      <c r="H69" s="6"/>
      <c r="I69" s="6"/>
      <c r="J69" s="6"/>
    </row>
    <row r="70" spans="1:10" x14ac:dyDescent="0.3">
      <c r="A70" s="7" t="s">
        <v>160</v>
      </c>
      <c r="B70" s="38"/>
      <c r="C70" s="37"/>
      <c r="D70" s="37"/>
      <c r="E70" s="37"/>
    </row>
    <row r="71" spans="1:10" x14ac:dyDescent="0.3">
      <c r="B71" s="38"/>
      <c r="C71" s="37"/>
      <c r="D71" s="37"/>
      <c r="E71" s="37"/>
    </row>
    <row r="72" spans="1:10" x14ac:dyDescent="0.3">
      <c r="B72" s="38"/>
      <c r="C72" s="37"/>
      <c r="D72" s="37"/>
      <c r="E72" s="37"/>
    </row>
    <row r="73" spans="1:10" x14ac:dyDescent="0.3">
      <c r="B73" s="38"/>
      <c r="C73" s="37"/>
      <c r="D73" s="37"/>
      <c r="E73" s="37"/>
    </row>
    <row r="81" spans="1:10" x14ac:dyDescent="0.3">
      <c r="A81" s="34" t="s">
        <v>13</v>
      </c>
      <c r="B81" s="6"/>
      <c r="C81" s="6"/>
      <c r="D81" s="6"/>
      <c r="E81" s="6"/>
      <c r="F81" s="6"/>
      <c r="G81" s="6"/>
      <c r="H81" s="6"/>
      <c r="I81" s="6"/>
      <c r="J81" s="6"/>
    </row>
    <row r="82" spans="1:10" x14ac:dyDescent="0.3">
      <c r="A82" s="6"/>
      <c r="B82" s="18" t="s">
        <v>26</v>
      </c>
      <c r="C82" s="51">
        <v>0</v>
      </c>
      <c r="D82" s="6"/>
      <c r="E82" s="6"/>
      <c r="F82" s="6"/>
      <c r="G82" s="6"/>
      <c r="H82" s="6"/>
      <c r="I82" s="6"/>
      <c r="J82" s="6"/>
    </row>
    <row r="83" spans="1:10" x14ac:dyDescent="0.3">
      <c r="A83" s="6"/>
      <c r="B83" s="18" t="s">
        <v>25</v>
      </c>
      <c r="C83" s="52">
        <v>1</v>
      </c>
      <c r="D83" s="6"/>
      <c r="E83" s="6"/>
      <c r="F83" s="6"/>
      <c r="G83" s="6"/>
      <c r="H83" s="6"/>
      <c r="I83" s="6"/>
      <c r="J83" s="6"/>
    </row>
    <row r="84" spans="1:10" x14ac:dyDescent="0.3">
      <c r="A84" s="6"/>
      <c r="B84" s="18" t="s">
        <v>24</v>
      </c>
      <c r="C84" s="52">
        <v>1.5</v>
      </c>
      <c r="D84" s="6"/>
      <c r="E84" s="6"/>
      <c r="F84" s="6"/>
      <c r="G84" s="6"/>
      <c r="H84" s="6"/>
      <c r="I84" s="6"/>
      <c r="J84" s="6"/>
    </row>
    <row r="85" spans="1:10" x14ac:dyDescent="0.3">
      <c r="A85" s="6"/>
      <c r="B85" s="18" t="s">
        <v>169</v>
      </c>
      <c r="C85" s="52">
        <v>77</v>
      </c>
      <c r="D85" s="6"/>
      <c r="E85" s="6"/>
      <c r="F85" s="6"/>
      <c r="G85" s="6"/>
      <c r="H85" s="6"/>
      <c r="I85" s="6"/>
      <c r="J85" s="6"/>
    </row>
    <row r="86" spans="1:10" x14ac:dyDescent="0.3">
      <c r="A86" s="6"/>
      <c r="B86" s="18" t="s">
        <v>32</v>
      </c>
      <c r="C86" s="51">
        <v>0.72</v>
      </c>
      <c r="D86" s="6"/>
      <c r="E86" s="6"/>
      <c r="F86" s="6"/>
      <c r="G86" s="6"/>
      <c r="H86" s="6"/>
      <c r="I86" s="6"/>
      <c r="J86" s="6"/>
    </row>
    <row r="87" spans="1:10" x14ac:dyDescent="0.3">
      <c r="A87" s="6"/>
      <c r="B87" s="18" t="s">
        <v>170</v>
      </c>
      <c r="C87" s="51">
        <v>0.05</v>
      </c>
      <c r="D87" s="6"/>
      <c r="E87" s="6"/>
      <c r="F87" s="6"/>
      <c r="G87" s="6"/>
      <c r="H87" s="6"/>
      <c r="I87" s="6"/>
      <c r="J87" s="6"/>
    </row>
    <row r="88" spans="1:10" x14ac:dyDescent="0.3">
      <c r="A88" s="6"/>
      <c r="B88" s="34"/>
      <c r="C88" s="6"/>
      <c r="D88" s="6"/>
      <c r="E88" s="6"/>
      <c r="F88" s="6"/>
      <c r="G88" s="6"/>
      <c r="H88" s="6"/>
      <c r="I88" s="6"/>
      <c r="J88" s="6"/>
    </row>
    <row r="89" spans="1:10" x14ac:dyDescent="0.3">
      <c r="A89" s="6" t="s">
        <v>159</v>
      </c>
      <c r="B89" s="6"/>
      <c r="C89" s="34" t="s">
        <v>171</v>
      </c>
      <c r="D89" s="6"/>
      <c r="E89" s="6"/>
      <c r="F89" s="6"/>
      <c r="G89" s="6"/>
      <c r="H89" s="6"/>
      <c r="I89" s="6"/>
      <c r="J89" s="6"/>
    </row>
    <row r="90" spans="1:10" x14ac:dyDescent="0.3">
      <c r="A90" s="6"/>
      <c r="B90" s="6" t="s">
        <v>22</v>
      </c>
      <c r="C90" s="34" t="s">
        <v>172</v>
      </c>
      <c r="D90" s="6"/>
      <c r="E90" s="6"/>
      <c r="F90" s="6"/>
      <c r="G90" s="6"/>
      <c r="H90" s="6"/>
      <c r="I90" s="6"/>
      <c r="J90" s="6"/>
    </row>
    <row r="91" spans="1:10" x14ac:dyDescent="0.3">
      <c r="A91" s="6"/>
      <c r="B91" s="6" t="s">
        <v>22</v>
      </c>
      <c r="C91" s="34" t="s">
        <v>173</v>
      </c>
      <c r="D91" s="6"/>
      <c r="E91" s="6"/>
      <c r="F91" s="6"/>
      <c r="G91" s="6"/>
      <c r="H91" s="6"/>
      <c r="I91" s="6"/>
      <c r="J91" s="6"/>
    </row>
    <row r="92" spans="1:10" x14ac:dyDescent="0.3">
      <c r="A92" s="6"/>
      <c r="B92" s="6"/>
      <c r="C92" s="34" t="s">
        <v>122</v>
      </c>
      <c r="D92" s="6"/>
      <c r="E92" s="6"/>
      <c r="F92" s="6"/>
      <c r="G92" s="6"/>
      <c r="H92" s="6"/>
      <c r="I92" s="6"/>
      <c r="J92" s="6"/>
    </row>
    <row r="93" spans="1:10" x14ac:dyDescent="0.3">
      <c r="A93" s="6"/>
      <c r="B93" s="6"/>
      <c r="C93" s="34"/>
      <c r="D93" s="6"/>
      <c r="E93" s="6"/>
      <c r="F93" s="6"/>
      <c r="G93" s="6"/>
      <c r="H93" s="6"/>
      <c r="I93" s="6"/>
      <c r="J93" s="6"/>
    </row>
    <row r="94" spans="1:10" x14ac:dyDescent="0.3">
      <c r="A94" s="7" t="s">
        <v>160</v>
      </c>
      <c r="B94" s="31"/>
    </row>
    <row r="95" spans="1:10" x14ac:dyDescent="0.3">
      <c r="B95" s="36"/>
    </row>
    <row r="96" spans="1:10" x14ac:dyDescent="0.3">
      <c r="B96" s="36"/>
    </row>
    <row r="97" spans="1:10" x14ac:dyDescent="0.3">
      <c r="B97" s="36"/>
    </row>
    <row r="98" spans="1:10" x14ac:dyDescent="0.3">
      <c r="B98" s="36"/>
    </row>
    <row r="99" spans="1:10" x14ac:dyDescent="0.3">
      <c r="B99" s="36"/>
    </row>
    <row r="100" spans="1:10" x14ac:dyDescent="0.3">
      <c r="B100" s="36"/>
    </row>
    <row r="101" spans="1:10" x14ac:dyDescent="0.3">
      <c r="B101" s="36"/>
    </row>
    <row r="102" spans="1:10" x14ac:dyDescent="0.3">
      <c r="B102" s="36"/>
    </row>
    <row r="103" spans="1:10" x14ac:dyDescent="0.3">
      <c r="B103" s="36"/>
    </row>
    <row r="104" spans="1:10" x14ac:dyDescent="0.3">
      <c r="B104" s="36"/>
    </row>
    <row r="105" spans="1:10" x14ac:dyDescent="0.3">
      <c r="A105" s="6" t="s">
        <v>174</v>
      </c>
      <c r="B105" s="34" t="s">
        <v>22</v>
      </c>
      <c r="C105" s="34" t="s">
        <v>175</v>
      </c>
      <c r="D105" s="6"/>
      <c r="E105" s="6"/>
      <c r="F105" s="6"/>
      <c r="G105" s="6"/>
      <c r="H105" s="6"/>
      <c r="I105" s="6"/>
      <c r="J105" s="6"/>
    </row>
    <row r="106" spans="1:10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x14ac:dyDescent="0.3">
      <c r="A107" s="7" t="s">
        <v>160</v>
      </c>
      <c r="B107" s="31"/>
    </row>
    <row r="108" spans="1:10" x14ac:dyDescent="0.3">
      <c r="B108" s="36"/>
    </row>
    <row r="109" spans="1:10" x14ac:dyDescent="0.3">
      <c r="B109" s="36"/>
    </row>
  </sheetData>
  <pageMargins left="0.7" right="0.7" top="0.75" bottom="0.75" header="0.3" footer="0.3"/>
  <pageSetup scale="63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3AAE-9398-4FA0-B1CD-0C3F0F5047AD}">
  <sheetPr>
    <pageSetUpPr fitToPage="1"/>
  </sheetPr>
  <dimension ref="A1:J123"/>
  <sheetViews>
    <sheetView zoomScale="90" zoomScaleNormal="90" workbookViewId="0"/>
  </sheetViews>
  <sheetFormatPr defaultColWidth="9.21875" defaultRowHeight="15.6" x14ac:dyDescent="0.3"/>
  <cols>
    <col min="1" max="1" width="9.21875" style="7"/>
    <col min="2" max="10" width="16.5546875" style="7" customWidth="1"/>
    <col min="11" max="16384" width="9.21875" style="7"/>
  </cols>
  <sheetData>
    <row r="1" spans="1:10" x14ac:dyDescent="0.3">
      <c r="A1" s="16" t="s">
        <v>176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3">
      <c r="A2" s="6" t="s">
        <v>148</v>
      </c>
      <c r="B2" s="6"/>
      <c r="C2" s="6"/>
      <c r="D2" s="6"/>
      <c r="E2" s="6"/>
      <c r="F2" s="6"/>
      <c r="G2" s="6"/>
      <c r="H2" s="6"/>
      <c r="I2" s="6"/>
      <c r="J2" s="6"/>
    </row>
    <row r="4" spans="1:10" x14ac:dyDescent="0.3">
      <c r="A4" s="6" t="s">
        <v>140</v>
      </c>
      <c r="B4" s="6" t="s">
        <v>22</v>
      </c>
      <c r="C4" s="53" t="s">
        <v>123</v>
      </c>
      <c r="D4" s="6"/>
      <c r="E4" s="6"/>
      <c r="F4" s="6"/>
      <c r="G4" s="6"/>
      <c r="H4" s="6"/>
      <c r="I4" s="6"/>
      <c r="J4" s="6"/>
    </row>
    <row r="5" spans="1:10" x14ac:dyDescent="0.3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x14ac:dyDescent="0.3">
      <c r="A6" s="7" t="s">
        <v>160</v>
      </c>
    </row>
    <row r="17" spans="1:10" x14ac:dyDescent="0.3">
      <c r="A17" s="6" t="s">
        <v>203</v>
      </c>
      <c r="B17" s="6"/>
      <c r="C17" s="6"/>
      <c r="D17" s="6"/>
      <c r="E17" s="6"/>
      <c r="F17" s="6"/>
      <c r="G17" s="6"/>
      <c r="H17" s="6"/>
      <c r="I17" s="6"/>
      <c r="J17" s="6"/>
    </row>
    <row r="18" spans="1:10" x14ac:dyDescent="0.3">
      <c r="A18" s="6" t="s">
        <v>124</v>
      </c>
      <c r="B18" s="6"/>
      <c r="C18" s="6"/>
      <c r="D18" s="6"/>
      <c r="E18" s="6"/>
      <c r="F18" s="6"/>
      <c r="G18" s="6"/>
      <c r="H18" s="6"/>
      <c r="I18" s="6"/>
      <c r="J18" s="6"/>
    </row>
    <row r="19" spans="1:10" x14ac:dyDescent="0.3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x14ac:dyDescent="0.3">
      <c r="A20" s="6" t="s">
        <v>125</v>
      </c>
      <c r="B20" s="6"/>
      <c r="C20" s="6"/>
      <c r="D20" s="6"/>
      <c r="E20" s="6"/>
      <c r="F20" s="6"/>
      <c r="G20" s="6"/>
      <c r="H20" s="6"/>
      <c r="I20" s="6"/>
      <c r="J20" s="6"/>
    </row>
    <row r="21" spans="1:10" x14ac:dyDescent="0.3">
      <c r="A21" s="6"/>
      <c r="B21" s="6"/>
      <c r="C21" s="6"/>
      <c r="D21" s="6"/>
      <c r="E21" s="6"/>
      <c r="F21" s="6"/>
      <c r="G21" s="6"/>
      <c r="H21" s="6"/>
      <c r="I21" s="6"/>
      <c r="J21" s="6"/>
    </row>
    <row r="22" spans="1:10" x14ac:dyDescent="0.3">
      <c r="A22" s="6" t="s">
        <v>13</v>
      </c>
      <c r="B22" s="6"/>
      <c r="C22" s="6"/>
      <c r="D22" s="54"/>
      <c r="E22" s="54"/>
      <c r="F22" s="54"/>
      <c r="G22" s="6"/>
      <c r="H22" s="6"/>
      <c r="I22" s="6"/>
      <c r="J22" s="6"/>
    </row>
    <row r="23" spans="1:10" x14ac:dyDescent="0.3">
      <c r="A23" s="17" t="s">
        <v>191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3">
      <c r="A24" s="17" t="s">
        <v>192</v>
      </c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3">
      <c r="A25" s="17" t="s">
        <v>193</v>
      </c>
      <c r="B25" s="6"/>
      <c r="C25" s="6"/>
      <c r="D25" s="6"/>
      <c r="E25" s="6"/>
      <c r="F25" s="6"/>
      <c r="G25" s="6"/>
      <c r="H25" s="6"/>
      <c r="I25" s="6"/>
      <c r="J25" s="6"/>
    </row>
    <row r="26" spans="1:10" x14ac:dyDescent="0.3">
      <c r="A26" s="6"/>
      <c r="B26" s="55"/>
      <c r="C26" s="6"/>
      <c r="D26" s="6"/>
      <c r="E26" s="6"/>
      <c r="F26" s="6"/>
      <c r="G26" s="6"/>
      <c r="H26" s="6"/>
      <c r="I26" s="6"/>
      <c r="J26" s="6"/>
    </row>
    <row r="27" spans="1:10" x14ac:dyDescent="0.3">
      <c r="A27" s="6"/>
      <c r="B27" s="56" t="s">
        <v>129</v>
      </c>
      <c r="C27" s="103" t="s">
        <v>126</v>
      </c>
      <c r="D27" s="103"/>
      <c r="E27" s="103" t="s">
        <v>127</v>
      </c>
      <c r="F27" s="103"/>
      <c r="G27" s="103" t="s">
        <v>128</v>
      </c>
      <c r="H27" s="103"/>
      <c r="I27" s="6"/>
      <c r="J27" s="6"/>
    </row>
    <row r="28" spans="1:10" x14ac:dyDescent="0.3">
      <c r="A28" s="28"/>
      <c r="B28" s="57" t="s">
        <v>130</v>
      </c>
      <c r="C28" s="57" t="s">
        <v>15</v>
      </c>
      <c r="D28" s="57" t="s">
        <v>131</v>
      </c>
      <c r="E28" s="57" t="s">
        <v>15</v>
      </c>
      <c r="F28" s="57" t="s">
        <v>131</v>
      </c>
      <c r="G28" s="57" t="s">
        <v>15</v>
      </c>
      <c r="H28" s="57" t="s">
        <v>131</v>
      </c>
      <c r="I28" s="6"/>
      <c r="J28" s="6"/>
    </row>
    <row r="29" spans="1:10" x14ac:dyDescent="0.3">
      <c r="A29" s="6"/>
      <c r="B29" s="19">
        <v>1</v>
      </c>
      <c r="C29" s="58">
        <v>42720</v>
      </c>
      <c r="D29" s="59">
        <v>43574</v>
      </c>
      <c r="E29" s="58">
        <v>0</v>
      </c>
      <c r="F29" s="58">
        <v>0</v>
      </c>
      <c r="G29" s="58">
        <v>0</v>
      </c>
      <c r="H29" s="58">
        <v>0</v>
      </c>
      <c r="I29" s="6"/>
      <c r="J29" s="6"/>
    </row>
    <row r="30" spans="1:10" x14ac:dyDescent="0.3">
      <c r="A30" s="6"/>
      <c r="B30" s="19">
        <v>2</v>
      </c>
      <c r="C30" s="58">
        <v>33012</v>
      </c>
      <c r="D30" s="59">
        <v>33673</v>
      </c>
      <c r="E30" s="59">
        <v>31070</v>
      </c>
      <c r="F30" s="59">
        <v>28584.531506269508</v>
      </c>
      <c r="G30" s="59">
        <v>32421</v>
      </c>
      <c r="H30" s="59">
        <v>32421</v>
      </c>
      <c r="I30" s="6"/>
      <c r="J30" s="6"/>
    </row>
    <row r="31" spans="1:10" x14ac:dyDescent="0.3">
      <c r="A31" s="6"/>
      <c r="B31" s="19">
        <v>3</v>
      </c>
      <c r="C31" s="58">
        <v>51000</v>
      </c>
      <c r="D31" s="59">
        <v>50489</v>
      </c>
      <c r="E31" s="59">
        <v>49455</v>
      </c>
      <c r="F31" s="59">
        <v>51433.001704089809</v>
      </c>
      <c r="G31" s="58">
        <v>0</v>
      </c>
      <c r="H31" s="58">
        <v>0</v>
      </c>
      <c r="I31" s="6"/>
      <c r="J31" s="6"/>
    </row>
    <row r="32" spans="1:10" x14ac:dyDescent="0.3">
      <c r="A32" s="6"/>
      <c r="B32" s="19">
        <v>4</v>
      </c>
      <c r="C32" s="58">
        <v>42840</v>
      </c>
      <c r="D32" s="59">
        <v>41126</v>
      </c>
      <c r="E32" s="59">
        <v>42841</v>
      </c>
      <c r="F32" s="59">
        <v>41555.680243033734</v>
      </c>
      <c r="G32" s="59">
        <v>42399</v>
      </c>
      <c r="H32" s="59">
        <v>38158.920487742922</v>
      </c>
      <c r="I32" s="6"/>
      <c r="J32" s="6"/>
    </row>
    <row r="33" spans="1:10" x14ac:dyDescent="0.3">
      <c r="A33" s="6"/>
      <c r="B33" s="19">
        <v>5</v>
      </c>
      <c r="C33" s="58">
        <v>0</v>
      </c>
      <c r="D33" s="58">
        <v>0</v>
      </c>
      <c r="E33" s="59">
        <v>27089</v>
      </c>
      <c r="F33" s="59">
        <v>26276.573939939703</v>
      </c>
      <c r="G33" s="59">
        <v>26809</v>
      </c>
      <c r="H33" s="59">
        <v>27044.445763114167</v>
      </c>
      <c r="I33" s="6"/>
      <c r="J33" s="6"/>
    </row>
    <row r="34" spans="1:10" x14ac:dyDescent="0.3">
      <c r="A34" s="6"/>
      <c r="B34" s="19">
        <v>6</v>
      </c>
      <c r="C34" s="58">
        <v>22260</v>
      </c>
      <c r="D34" s="59">
        <v>20256</v>
      </c>
      <c r="E34" s="59">
        <v>23484</v>
      </c>
      <c r="F34" s="59">
        <v>21370.39777018522</v>
      </c>
      <c r="G34" s="59">
        <v>24774</v>
      </c>
      <c r="H34" s="59">
        <v>25269.142163129633</v>
      </c>
      <c r="I34" s="6"/>
      <c r="J34" s="6"/>
    </row>
    <row r="35" spans="1:10" x14ac:dyDescent="0.3">
      <c r="A35" s="6"/>
      <c r="B35" s="19">
        <v>7</v>
      </c>
      <c r="C35" s="58">
        <v>21960</v>
      </c>
      <c r="D35" s="59">
        <v>22400</v>
      </c>
      <c r="E35" s="59">
        <v>20668</v>
      </c>
      <c r="F35" s="59">
        <v>18808.060990058206</v>
      </c>
      <c r="G35" s="59">
        <v>21803</v>
      </c>
      <c r="H35" s="59">
        <v>20495.607842179794</v>
      </c>
      <c r="I35" s="6"/>
      <c r="J35" s="6"/>
    </row>
    <row r="36" spans="1:10" x14ac:dyDescent="0.3">
      <c r="A36" s="6"/>
      <c r="B36" s="19">
        <v>8</v>
      </c>
      <c r="C36" s="58">
        <v>47304</v>
      </c>
      <c r="D36" s="59">
        <v>45885</v>
      </c>
      <c r="E36" s="59">
        <v>46816</v>
      </c>
      <c r="F36" s="59">
        <v>45412.127976073352</v>
      </c>
      <c r="G36" s="59">
        <v>46333</v>
      </c>
      <c r="H36" s="59">
        <v>43552.909459620656</v>
      </c>
      <c r="I36" s="6"/>
      <c r="J36" s="6"/>
    </row>
    <row r="37" spans="1:10" x14ac:dyDescent="0.3">
      <c r="A37" s="6"/>
      <c r="B37" s="19">
        <v>9</v>
      </c>
      <c r="C37" s="58">
        <v>0</v>
      </c>
      <c r="D37" s="58">
        <v>0</v>
      </c>
      <c r="E37" s="58">
        <v>0</v>
      </c>
      <c r="F37" s="58">
        <v>0</v>
      </c>
      <c r="G37" s="59">
        <v>40578</v>
      </c>
      <c r="H37" s="59">
        <v>40578</v>
      </c>
      <c r="I37" s="6"/>
      <c r="J37" s="6"/>
    </row>
    <row r="38" spans="1:10" x14ac:dyDescent="0.3">
      <c r="A38" s="6"/>
      <c r="B38" s="19">
        <v>10</v>
      </c>
      <c r="C38" s="58">
        <v>30672</v>
      </c>
      <c r="D38" s="59">
        <v>27605</v>
      </c>
      <c r="E38" s="59">
        <v>32717</v>
      </c>
      <c r="F38" s="59">
        <v>29772.809387966805</v>
      </c>
      <c r="G38" s="59">
        <v>34514</v>
      </c>
      <c r="H38" s="59">
        <v>35204.428479242844</v>
      </c>
      <c r="I38" s="6"/>
      <c r="J38" s="6"/>
    </row>
    <row r="39" spans="1:10" x14ac:dyDescent="0.3">
      <c r="A39" s="6"/>
      <c r="B39" s="19">
        <v>11</v>
      </c>
      <c r="C39" s="58">
        <v>25500</v>
      </c>
      <c r="D39" s="59">
        <v>25500</v>
      </c>
      <c r="E39" s="59">
        <v>24480</v>
      </c>
      <c r="F39" s="59">
        <v>24235.233995278431</v>
      </c>
      <c r="G39" s="59">
        <v>23738</v>
      </c>
      <c r="H39" s="59">
        <v>21363.973362612182</v>
      </c>
      <c r="I39" s="6"/>
      <c r="J39" s="6"/>
    </row>
    <row r="40" spans="1:10" x14ac:dyDescent="0.3">
      <c r="A40" s="6"/>
      <c r="B40" s="19">
        <v>12</v>
      </c>
      <c r="C40" s="58">
        <v>0</v>
      </c>
      <c r="D40" s="58">
        <v>0</v>
      </c>
      <c r="E40" s="59">
        <v>21760</v>
      </c>
      <c r="F40" s="59">
        <v>21977.279587704768</v>
      </c>
      <c r="G40" s="59">
        <v>20683</v>
      </c>
      <c r="H40" s="59">
        <v>20269.460156855152</v>
      </c>
      <c r="I40" s="6"/>
      <c r="J40" s="6"/>
    </row>
    <row r="41" spans="1:10" x14ac:dyDescent="0.3">
      <c r="A41" s="6"/>
      <c r="B41" s="19">
        <v>13</v>
      </c>
      <c r="C41" s="58">
        <v>31668</v>
      </c>
      <c r="D41" s="59">
        <v>30084</v>
      </c>
      <c r="E41" s="59">
        <v>32002</v>
      </c>
      <c r="F41" s="59">
        <v>32002</v>
      </c>
      <c r="G41" s="59">
        <v>30722</v>
      </c>
      <c r="H41" s="59">
        <v>29799.893819590125</v>
      </c>
      <c r="I41" s="6"/>
      <c r="J41" s="6"/>
    </row>
    <row r="42" spans="1:10" x14ac:dyDescent="0.3">
      <c r="A42" s="6"/>
      <c r="B42" s="19">
        <v>14</v>
      </c>
      <c r="C42" s="58">
        <v>34860</v>
      </c>
      <c r="D42" s="59">
        <v>33466</v>
      </c>
      <c r="E42" s="59">
        <v>34860</v>
      </c>
      <c r="F42" s="59">
        <v>31722.300257953568</v>
      </c>
      <c r="G42" s="58">
        <v>0</v>
      </c>
      <c r="H42" s="58">
        <v>0</v>
      </c>
      <c r="I42" s="6"/>
      <c r="J42" s="6"/>
    </row>
    <row r="43" spans="1:10" x14ac:dyDescent="0.3">
      <c r="A43" s="6"/>
      <c r="B43" s="19">
        <v>15</v>
      </c>
      <c r="C43" s="58">
        <v>35136</v>
      </c>
      <c r="D43" s="59">
        <v>34083</v>
      </c>
      <c r="E43" s="59">
        <v>34773</v>
      </c>
      <c r="F43" s="59">
        <v>31643.94451366716</v>
      </c>
      <c r="G43" s="59">
        <v>36683</v>
      </c>
      <c r="H43" s="59">
        <v>33013.887650402299</v>
      </c>
      <c r="I43" s="6"/>
      <c r="J43" s="6"/>
    </row>
    <row r="44" spans="1:10" x14ac:dyDescent="0.3">
      <c r="A44" s="6"/>
      <c r="B44" s="19">
        <v>16</v>
      </c>
      <c r="C44" s="58">
        <v>31752</v>
      </c>
      <c r="D44" s="59">
        <v>32705</v>
      </c>
      <c r="E44" s="59">
        <v>29594</v>
      </c>
      <c r="F44" s="59">
        <v>29890.229790011967</v>
      </c>
      <c r="G44" s="59">
        <v>28129</v>
      </c>
      <c r="H44" s="59">
        <v>28129</v>
      </c>
      <c r="I44" s="6"/>
      <c r="J44" s="6"/>
    </row>
    <row r="45" spans="1:10" x14ac:dyDescent="0.3">
      <c r="A45" s="6"/>
      <c r="B45" s="19">
        <v>17</v>
      </c>
      <c r="C45" s="58">
        <v>26208</v>
      </c>
      <c r="D45" s="59">
        <v>23849</v>
      </c>
      <c r="E45" s="58">
        <v>0</v>
      </c>
      <c r="F45" s="58">
        <v>0</v>
      </c>
      <c r="G45" s="58">
        <v>0</v>
      </c>
      <c r="H45" s="58">
        <v>0</v>
      </c>
      <c r="I45" s="6"/>
      <c r="J45" s="6"/>
    </row>
    <row r="46" spans="1:10" x14ac:dyDescent="0.3">
      <c r="A46" s="6"/>
      <c r="B46" s="19">
        <v>18</v>
      </c>
      <c r="C46" s="58">
        <v>44280</v>
      </c>
      <c r="D46" s="59">
        <v>39851</v>
      </c>
      <c r="E46" s="59">
        <v>47233</v>
      </c>
      <c r="F46" s="59">
        <v>46760.808879741249</v>
      </c>
      <c r="G46" s="59">
        <v>45802</v>
      </c>
      <c r="H46" s="59">
        <v>41663.432383262581</v>
      </c>
      <c r="I46" s="6"/>
      <c r="J46" s="6"/>
    </row>
    <row r="47" spans="1:10" x14ac:dyDescent="0.3">
      <c r="A47" s="6"/>
      <c r="B47" s="19">
        <v>19</v>
      </c>
      <c r="C47" s="58">
        <v>27432</v>
      </c>
      <c r="D47" s="59">
        <v>28530</v>
      </c>
      <c r="E47" s="59">
        <v>25322</v>
      </c>
      <c r="F47" s="59">
        <v>25322</v>
      </c>
      <c r="G47" s="59">
        <v>24309</v>
      </c>
      <c r="H47" s="59">
        <v>24552.169727779597</v>
      </c>
      <c r="I47" s="6"/>
      <c r="J47" s="6"/>
    </row>
    <row r="48" spans="1:10" x14ac:dyDescent="0.3">
      <c r="A48" s="6"/>
      <c r="B48" s="19">
        <v>20</v>
      </c>
      <c r="C48" s="58">
        <v>0</v>
      </c>
      <c r="D48" s="58">
        <v>0</v>
      </c>
      <c r="E48" s="58">
        <v>0</v>
      </c>
      <c r="F48" s="58">
        <v>0</v>
      </c>
      <c r="G48" s="59">
        <v>51904</v>
      </c>
      <c r="H48" s="59">
        <v>51904</v>
      </c>
      <c r="I48" s="6"/>
      <c r="J48" s="6"/>
    </row>
    <row r="49" spans="1:10" x14ac:dyDescent="0.3">
      <c r="A49" s="6"/>
      <c r="B49" s="19">
        <v>21</v>
      </c>
      <c r="C49" s="58">
        <v>26640</v>
      </c>
      <c r="D49" s="59">
        <v>24508</v>
      </c>
      <c r="E49" s="59">
        <v>27799</v>
      </c>
      <c r="F49" s="59">
        <v>26130.766407664454</v>
      </c>
      <c r="G49" s="59">
        <v>28391</v>
      </c>
      <c r="H49" s="59">
        <v>29526.598057320138</v>
      </c>
      <c r="I49" s="6"/>
      <c r="J49" s="6"/>
    </row>
    <row r="50" spans="1:10" x14ac:dyDescent="0.3">
      <c r="A50" s="6"/>
      <c r="B50" s="19">
        <v>22</v>
      </c>
      <c r="C50" s="58">
        <v>0</v>
      </c>
      <c r="D50" s="58">
        <v>0</v>
      </c>
      <c r="E50" s="59">
        <v>28736</v>
      </c>
      <c r="F50" s="59">
        <v>25862.499808968081</v>
      </c>
      <c r="G50" s="59">
        <v>30652</v>
      </c>
      <c r="H50" s="59">
        <v>29118.950864511087</v>
      </c>
      <c r="I50" s="6"/>
      <c r="J50" s="6"/>
    </row>
    <row r="51" spans="1:10" x14ac:dyDescent="0.3">
      <c r="A51" s="6"/>
      <c r="B51" s="19">
        <v>23</v>
      </c>
      <c r="C51" s="58">
        <v>37728</v>
      </c>
      <c r="D51" s="59">
        <v>36219</v>
      </c>
      <c r="E51" s="59">
        <v>37728</v>
      </c>
      <c r="F51" s="59">
        <v>37350.827380105307</v>
      </c>
      <c r="G51" s="59">
        <v>36585</v>
      </c>
      <c r="H51" s="59">
        <v>34390.383218373936</v>
      </c>
      <c r="I51" s="6"/>
      <c r="J51" s="6"/>
    </row>
    <row r="52" spans="1:10" x14ac:dyDescent="0.3">
      <c r="A52" s="6"/>
      <c r="B52" s="19">
        <v>24</v>
      </c>
      <c r="C52" s="58">
        <v>49560</v>
      </c>
      <c r="D52" s="59">
        <v>44603</v>
      </c>
      <c r="E52" s="59">
        <v>52865</v>
      </c>
      <c r="F52" s="59">
        <v>49692.928721853234</v>
      </c>
      <c r="G52" s="59">
        <v>53990</v>
      </c>
      <c r="H52" s="59">
        <v>48591.342554406445</v>
      </c>
      <c r="I52" s="6"/>
      <c r="J52" s="6"/>
    </row>
    <row r="53" spans="1:10" x14ac:dyDescent="0.3">
      <c r="A53" s="6"/>
      <c r="B53" s="19">
        <v>25</v>
      </c>
      <c r="C53" s="58">
        <v>43956</v>
      </c>
      <c r="D53" s="59">
        <v>39561</v>
      </c>
      <c r="E53" s="58">
        <v>0</v>
      </c>
      <c r="F53" s="58">
        <v>0</v>
      </c>
      <c r="G53" s="58">
        <v>0</v>
      </c>
      <c r="H53" s="58">
        <v>0</v>
      </c>
      <c r="I53" s="6"/>
      <c r="J53" s="6"/>
    </row>
    <row r="54" spans="1:10" x14ac:dyDescent="0.3">
      <c r="A54" s="6"/>
      <c r="B54" s="19" t="s">
        <v>0</v>
      </c>
      <c r="C54" s="59">
        <f t="shared" ref="C54:H54" si="0">SUM(C29:C53)</f>
        <v>706488</v>
      </c>
      <c r="D54" s="59">
        <f t="shared" si="0"/>
        <v>677967</v>
      </c>
      <c r="E54" s="59">
        <f t="shared" si="0"/>
        <v>671292</v>
      </c>
      <c r="F54" s="59">
        <f t="shared" si="0"/>
        <v>645804.00286056439</v>
      </c>
      <c r="G54" s="59">
        <f t="shared" si="0"/>
        <v>681219</v>
      </c>
      <c r="H54" s="59">
        <f t="shared" si="0"/>
        <v>655047.54599014367</v>
      </c>
      <c r="I54" s="6"/>
      <c r="J54" s="6"/>
    </row>
    <row r="55" spans="1:10" x14ac:dyDescent="0.3">
      <c r="A55" s="6"/>
      <c r="B55" s="6"/>
      <c r="C55" s="6"/>
      <c r="D55" s="60"/>
      <c r="E55" s="6"/>
      <c r="F55" s="60"/>
      <c r="G55" s="6"/>
      <c r="H55" s="60"/>
      <c r="I55" s="6"/>
      <c r="J55" s="6"/>
    </row>
    <row r="56" spans="1:10" x14ac:dyDescent="0.3">
      <c r="A56" s="53" t="s">
        <v>142</v>
      </c>
      <c r="B56" s="53" t="s">
        <v>40</v>
      </c>
      <c r="C56" s="17" t="s">
        <v>204</v>
      </c>
      <c r="D56" s="6"/>
      <c r="E56" s="6"/>
      <c r="F56" s="6"/>
      <c r="G56" s="6"/>
      <c r="H56" s="6"/>
      <c r="I56" s="6"/>
      <c r="J56" s="6"/>
    </row>
    <row r="57" spans="1:10" x14ac:dyDescent="0.3">
      <c r="A57" s="6"/>
      <c r="B57" s="6"/>
      <c r="C57" s="6" t="s">
        <v>122</v>
      </c>
      <c r="D57" s="6"/>
      <c r="E57" s="6"/>
      <c r="F57" s="6"/>
      <c r="G57" s="6"/>
      <c r="H57" s="6"/>
      <c r="I57" s="6"/>
      <c r="J57" s="6"/>
    </row>
    <row r="58" spans="1:10" x14ac:dyDescent="0.3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x14ac:dyDescent="0.3">
      <c r="A59" s="7" t="s">
        <v>160</v>
      </c>
    </row>
    <row r="70" spans="1:10" x14ac:dyDescent="0.3">
      <c r="A70" s="53" t="s">
        <v>143</v>
      </c>
      <c r="B70" s="53" t="s">
        <v>22</v>
      </c>
      <c r="C70" s="6" t="s">
        <v>194</v>
      </c>
      <c r="D70" s="6"/>
      <c r="E70" s="6"/>
      <c r="F70" s="6"/>
      <c r="G70" s="6"/>
      <c r="H70" s="6"/>
      <c r="I70" s="6"/>
      <c r="J70" s="6"/>
    </row>
    <row r="71" spans="1:10" x14ac:dyDescent="0.3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x14ac:dyDescent="0.3">
      <c r="A72" s="7" t="s">
        <v>160</v>
      </c>
    </row>
    <row r="83" spans="1:10" x14ac:dyDescent="0.3">
      <c r="A83" s="6" t="s">
        <v>13</v>
      </c>
      <c r="B83" s="6"/>
      <c r="C83" s="6"/>
      <c r="D83" s="61"/>
      <c r="E83" s="6"/>
      <c r="F83" s="61"/>
      <c r="G83" s="6"/>
      <c r="H83" s="61"/>
      <c r="I83" s="6"/>
      <c r="J83" s="6"/>
    </row>
    <row r="84" spans="1:10" x14ac:dyDescent="0.3">
      <c r="A84" s="17" t="s">
        <v>177</v>
      </c>
      <c r="B84" s="6"/>
      <c r="C84" s="6"/>
      <c r="D84" s="61"/>
      <c r="E84" s="6"/>
      <c r="F84" s="61"/>
      <c r="G84" s="6"/>
      <c r="H84" s="61"/>
      <c r="I84" s="6"/>
      <c r="J84" s="6"/>
    </row>
    <row r="85" spans="1:10" x14ac:dyDescent="0.3">
      <c r="A85" s="17" t="s">
        <v>178</v>
      </c>
      <c r="B85" s="6"/>
      <c r="C85" s="6"/>
      <c r="D85" s="61"/>
      <c r="E85" s="6"/>
      <c r="F85" s="61"/>
      <c r="G85" s="6"/>
      <c r="H85" s="61"/>
      <c r="I85" s="6"/>
      <c r="J85" s="6"/>
    </row>
    <row r="86" spans="1:10" x14ac:dyDescent="0.3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x14ac:dyDescent="0.3">
      <c r="A87" s="6"/>
      <c r="B87" s="62" t="s">
        <v>129</v>
      </c>
      <c r="C87" s="103" t="s">
        <v>126</v>
      </c>
      <c r="D87" s="103"/>
      <c r="E87" s="103" t="s">
        <v>127</v>
      </c>
      <c r="F87" s="103"/>
      <c r="G87" s="103" t="s">
        <v>128</v>
      </c>
      <c r="H87" s="103"/>
      <c r="I87" s="6"/>
      <c r="J87" s="6"/>
    </row>
    <row r="88" spans="1:10" x14ac:dyDescent="0.3">
      <c r="A88" s="6"/>
      <c r="B88" s="57" t="s">
        <v>130</v>
      </c>
      <c r="C88" s="63" t="s">
        <v>132</v>
      </c>
      <c r="D88" s="57" t="s">
        <v>131</v>
      </c>
      <c r="E88" s="63" t="s">
        <v>132</v>
      </c>
      <c r="F88" s="57" t="s">
        <v>131</v>
      </c>
      <c r="G88" s="57" t="s">
        <v>132</v>
      </c>
      <c r="H88" s="57" t="s">
        <v>131</v>
      </c>
      <c r="I88" s="6"/>
      <c r="J88" s="6"/>
    </row>
    <row r="89" spans="1:10" x14ac:dyDescent="0.3">
      <c r="A89" s="6"/>
      <c r="B89" s="19">
        <v>1</v>
      </c>
      <c r="C89" s="58"/>
      <c r="D89" s="58"/>
      <c r="E89" s="58"/>
      <c r="F89" s="59"/>
      <c r="G89" s="58"/>
      <c r="H89" s="59"/>
      <c r="I89" s="6"/>
      <c r="J89" s="6"/>
    </row>
    <row r="90" spans="1:10" x14ac:dyDescent="0.3">
      <c r="A90" s="6"/>
      <c r="B90" s="19">
        <v>2</v>
      </c>
      <c r="C90" s="59">
        <v>1</v>
      </c>
      <c r="D90" s="59">
        <v>1500</v>
      </c>
      <c r="E90" s="58"/>
      <c r="F90" s="59"/>
      <c r="G90" s="59">
        <v>1</v>
      </c>
      <c r="H90" s="59">
        <v>1500</v>
      </c>
      <c r="I90" s="6"/>
      <c r="J90" s="6"/>
    </row>
    <row r="91" spans="1:10" x14ac:dyDescent="0.3">
      <c r="A91" s="6"/>
      <c r="B91" s="19">
        <v>3</v>
      </c>
      <c r="C91" s="59"/>
      <c r="D91" s="59"/>
      <c r="E91" s="59">
        <v>1</v>
      </c>
      <c r="F91" s="59">
        <v>1250</v>
      </c>
      <c r="G91" s="58"/>
      <c r="H91" s="59"/>
      <c r="I91" s="6"/>
      <c r="J91" s="6"/>
    </row>
    <row r="92" spans="1:10" x14ac:dyDescent="0.3">
      <c r="A92" s="6"/>
      <c r="B92" s="19">
        <v>4</v>
      </c>
      <c r="C92" s="59"/>
      <c r="D92" s="59"/>
      <c r="E92" s="59"/>
      <c r="F92" s="59"/>
      <c r="G92" s="59"/>
      <c r="H92" s="59"/>
      <c r="I92" s="6"/>
      <c r="J92" s="6"/>
    </row>
    <row r="93" spans="1:10" x14ac:dyDescent="0.3">
      <c r="A93" s="6"/>
      <c r="B93" s="19">
        <v>5</v>
      </c>
      <c r="C93" s="59"/>
      <c r="D93" s="59"/>
      <c r="E93" s="59">
        <v>1</v>
      </c>
      <c r="F93" s="59">
        <v>1250</v>
      </c>
      <c r="G93" s="59">
        <v>1</v>
      </c>
      <c r="H93" s="59">
        <v>2000</v>
      </c>
      <c r="I93" s="6"/>
      <c r="J93" s="6"/>
    </row>
    <row r="94" spans="1:10" x14ac:dyDescent="0.3">
      <c r="A94" s="6"/>
      <c r="B94" s="19">
        <v>6</v>
      </c>
      <c r="C94" s="59"/>
      <c r="D94" s="59"/>
      <c r="E94" s="59"/>
      <c r="F94" s="59"/>
      <c r="G94" s="59"/>
      <c r="H94" s="59"/>
      <c r="I94" s="6"/>
      <c r="J94" s="6"/>
    </row>
    <row r="95" spans="1:10" x14ac:dyDescent="0.3">
      <c r="A95" s="6"/>
      <c r="B95" s="19">
        <v>7</v>
      </c>
      <c r="C95" s="59">
        <v>1</v>
      </c>
      <c r="D95" s="59">
        <v>2000</v>
      </c>
      <c r="E95" s="59"/>
      <c r="F95" s="59"/>
      <c r="G95" s="59"/>
      <c r="H95" s="59"/>
      <c r="I95" s="6"/>
      <c r="J95" s="6"/>
    </row>
    <row r="96" spans="1:10" x14ac:dyDescent="0.3">
      <c r="A96" s="6"/>
      <c r="B96" s="19">
        <v>8</v>
      </c>
      <c r="C96" s="59">
        <v>1</v>
      </c>
      <c r="D96" s="59">
        <v>2000</v>
      </c>
      <c r="E96" s="59"/>
      <c r="F96" s="59"/>
      <c r="G96" s="59"/>
      <c r="H96" s="59"/>
      <c r="I96" s="6"/>
      <c r="J96" s="6"/>
    </row>
    <row r="97" spans="1:10" x14ac:dyDescent="0.3">
      <c r="A97" s="6"/>
      <c r="B97" s="19">
        <v>9</v>
      </c>
      <c r="C97" s="59"/>
      <c r="D97" s="59"/>
      <c r="E97" s="59"/>
      <c r="F97" s="59"/>
      <c r="G97" s="59"/>
      <c r="H97" s="59"/>
      <c r="I97" s="6"/>
      <c r="J97" s="6"/>
    </row>
    <row r="98" spans="1:10" x14ac:dyDescent="0.3">
      <c r="A98" s="6"/>
      <c r="B98" s="19">
        <v>10</v>
      </c>
      <c r="C98" s="59"/>
      <c r="D98" s="59"/>
      <c r="E98" s="59"/>
      <c r="F98" s="59"/>
      <c r="G98" s="59">
        <v>1</v>
      </c>
      <c r="H98" s="59">
        <v>3000</v>
      </c>
      <c r="I98" s="6"/>
      <c r="J98" s="6"/>
    </row>
    <row r="99" spans="1:10" x14ac:dyDescent="0.3">
      <c r="A99" s="6"/>
      <c r="B99" s="19">
        <v>11</v>
      </c>
      <c r="C99" s="59"/>
      <c r="D99" s="59"/>
      <c r="E99" s="59">
        <v>1</v>
      </c>
      <c r="F99" s="59">
        <v>1750</v>
      </c>
      <c r="G99" s="59"/>
      <c r="H99" s="59"/>
      <c r="I99" s="6"/>
      <c r="J99" s="6"/>
    </row>
    <row r="100" spans="1:10" x14ac:dyDescent="0.3">
      <c r="A100" s="6"/>
      <c r="B100" s="19">
        <v>12</v>
      </c>
      <c r="C100" s="59"/>
      <c r="D100" s="59"/>
      <c r="E100" s="59"/>
      <c r="F100" s="59"/>
      <c r="G100" s="59"/>
      <c r="H100" s="59"/>
      <c r="I100" s="6"/>
      <c r="J100" s="6"/>
    </row>
    <row r="101" spans="1:10" x14ac:dyDescent="0.3">
      <c r="A101" s="6"/>
      <c r="B101" s="19">
        <v>13</v>
      </c>
      <c r="C101" s="59"/>
      <c r="D101" s="59"/>
      <c r="E101" s="59"/>
      <c r="F101" s="59"/>
      <c r="G101" s="59"/>
      <c r="H101" s="59"/>
      <c r="I101" s="6"/>
      <c r="J101" s="6"/>
    </row>
    <row r="102" spans="1:10" x14ac:dyDescent="0.3">
      <c r="A102" s="6"/>
      <c r="B102" s="19">
        <v>14</v>
      </c>
      <c r="C102" s="59"/>
      <c r="D102" s="59"/>
      <c r="E102" s="59"/>
      <c r="F102" s="59"/>
      <c r="G102" s="58"/>
      <c r="H102" s="59"/>
      <c r="I102" s="6"/>
      <c r="J102" s="6"/>
    </row>
    <row r="103" spans="1:10" x14ac:dyDescent="0.3">
      <c r="A103" s="6"/>
      <c r="B103" s="19">
        <v>15</v>
      </c>
      <c r="C103" s="59"/>
      <c r="D103" s="59"/>
      <c r="E103" s="59"/>
      <c r="F103" s="59"/>
      <c r="G103" s="59"/>
      <c r="H103" s="59"/>
      <c r="I103" s="6"/>
      <c r="J103" s="6"/>
    </row>
    <row r="104" spans="1:10" x14ac:dyDescent="0.3">
      <c r="A104" s="6"/>
      <c r="B104" s="19">
        <v>16</v>
      </c>
      <c r="C104" s="59">
        <v>1</v>
      </c>
      <c r="D104" s="59">
        <v>1500</v>
      </c>
      <c r="E104" s="59">
        <v>1</v>
      </c>
      <c r="F104" s="59">
        <v>2000</v>
      </c>
      <c r="G104" s="59"/>
      <c r="H104" s="59"/>
      <c r="I104" s="6"/>
      <c r="J104" s="6"/>
    </row>
    <row r="105" spans="1:10" x14ac:dyDescent="0.3">
      <c r="A105" s="6"/>
      <c r="B105" s="19">
        <v>17</v>
      </c>
      <c r="C105" s="59"/>
      <c r="D105" s="59"/>
      <c r="E105" s="59"/>
      <c r="F105" s="59"/>
      <c r="G105" s="58"/>
      <c r="H105" s="59"/>
      <c r="I105" s="6"/>
      <c r="J105" s="6"/>
    </row>
    <row r="106" spans="1:10" x14ac:dyDescent="0.3">
      <c r="A106" s="6"/>
      <c r="B106" s="19">
        <v>18</v>
      </c>
      <c r="C106" s="59"/>
      <c r="D106" s="59"/>
      <c r="E106" s="59"/>
      <c r="F106" s="59"/>
      <c r="G106" s="59"/>
      <c r="H106" s="59"/>
      <c r="I106" s="6"/>
      <c r="J106" s="6"/>
    </row>
    <row r="107" spans="1:10" x14ac:dyDescent="0.3">
      <c r="A107" s="6"/>
      <c r="B107" s="19">
        <v>19</v>
      </c>
      <c r="C107" s="59">
        <v>1</v>
      </c>
      <c r="D107" s="59">
        <v>2000</v>
      </c>
      <c r="E107" s="59">
        <v>1</v>
      </c>
      <c r="F107" s="59">
        <v>1500</v>
      </c>
      <c r="G107" s="59"/>
      <c r="H107" s="59"/>
      <c r="I107" s="6"/>
      <c r="J107" s="6"/>
    </row>
    <row r="108" spans="1:10" x14ac:dyDescent="0.3">
      <c r="A108" s="6"/>
      <c r="B108" s="19">
        <v>20</v>
      </c>
      <c r="C108" s="59"/>
      <c r="D108" s="59"/>
      <c r="E108" s="59"/>
      <c r="F108" s="59"/>
      <c r="G108" s="59">
        <v>1</v>
      </c>
      <c r="H108" s="59">
        <v>2000</v>
      </c>
      <c r="I108" s="6"/>
      <c r="J108" s="6"/>
    </row>
    <row r="109" spans="1:10" x14ac:dyDescent="0.3">
      <c r="A109" s="6"/>
      <c r="B109" s="19">
        <v>21</v>
      </c>
      <c r="C109" s="59">
        <v>1</v>
      </c>
      <c r="D109" s="59">
        <v>2000</v>
      </c>
      <c r="E109" s="59"/>
      <c r="F109" s="59"/>
      <c r="G109" s="59"/>
      <c r="H109" s="59"/>
      <c r="I109" s="6"/>
      <c r="J109" s="6"/>
    </row>
    <row r="110" spans="1:10" x14ac:dyDescent="0.3">
      <c r="A110" s="6"/>
      <c r="B110" s="19">
        <v>22</v>
      </c>
      <c r="C110" s="59"/>
      <c r="D110" s="59"/>
      <c r="E110" s="59"/>
      <c r="F110" s="59"/>
      <c r="G110" s="59"/>
      <c r="H110" s="59"/>
      <c r="I110" s="6"/>
      <c r="J110" s="6"/>
    </row>
    <row r="111" spans="1:10" x14ac:dyDescent="0.3">
      <c r="A111" s="6"/>
      <c r="B111" s="19">
        <v>23</v>
      </c>
      <c r="C111" s="59"/>
      <c r="D111" s="59"/>
      <c r="E111" s="59">
        <v>1</v>
      </c>
      <c r="F111" s="59">
        <v>3000</v>
      </c>
      <c r="G111" s="59"/>
      <c r="H111" s="59"/>
      <c r="I111" s="6"/>
      <c r="J111" s="6"/>
    </row>
    <row r="112" spans="1:10" x14ac:dyDescent="0.3">
      <c r="A112" s="6"/>
      <c r="B112" s="19">
        <v>24</v>
      </c>
      <c r="C112" s="59"/>
      <c r="D112" s="59"/>
      <c r="E112" s="59"/>
      <c r="F112" s="59"/>
      <c r="G112" s="59">
        <v>1</v>
      </c>
      <c r="H112" s="59">
        <v>1500</v>
      </c>
      <c r="I112" s="6"/>
      <c r="J112" s="6"/>
    </row>
    <row r="113" spans="1:10" x14ac:dyDescent="0.3">
      <c r="A113" s="6"/>
      <c r="B113" s="19">
        <v>25</v>
      </c>
      <c r="C113" s="59"/>
      <c r="D113" s="59"/>
      <c r="E113" s="59"/>
      <c r="F113" s="59"/>
      <c r="G113" s="58"/>
      <c r="H113" s="59"/>
      <c r="I113" s="6"/>
      <c r="J113" s="6"/>
    </row>
    <row r="114" spans="1:10" x14ac:dyDescent="0.3">
      <c r="A114" s="6"/>
      <c r="B114" s="18" t="s">
        <v>0</v>
      </c>
      <c r="C114" s="59">
        <f t="shared" ref="C114:H114" si="1">SUM(C89:C113)</f>
        <v>6</v>
      </c>
      <c r="D114" s="59">
        <f t="shared" si="1"/>
        <v>11000</v>
      </c>
      <c r="E114" s="59">
        <f t="shared" si="1"/>
        <v>6</v>
      </c>
      <c r="F114" s="59">
        <f t="shared" si="1"/>
        <v>10750</v>
      </c>
      <c r="G114" s="59">
        <f t="shared" si="1"/>
        <v>5</v>
      </c>
      <c r="H114" s="59">
        <f t="shared" si="1"/>
        <v>10000</v>
      </c>
      <c r="I114" s="6"/>
      <c r="J114" s="6"/>
    </row>
    <row r="115" spans="1:10" x14ac:dyDescent="0.3">
      <c r="A115" s="6"/>
      <c r="B115" s="6"/>
      <c r="C115" s="6"/>
      <c r="D115" s="64"/>
      <c r="E115" s="65"/>
      <c r="F115" s="64"/>
      <c r="G115" s="65"/>
      <c r="H115" s="64"/>
      <c r="I115" s="6"/>
      <c r="J115" s="6"/>
    </row>
    <row r="116" spans="1:10" x14ac:dyDescent="0.3">
      <c r="A116" s="29" t="s">
        <v>133</v>
      </c>
      <c r="B116" s="6"/>
      <c r="C116" s="6"/>
      <c r="D116" s="6"/>
      <c r="E116" s="6"/>
      <c r="F116" s="6"/>
      <c r="G116" s="6"/>
      <c r="H116" s="6"/>
      <c r="I116" s="6"/>
      <c r="J116" s="6"/>
    </row>
    <row r="117" spans="1:10" x14ac:dyDescent="0.3">
      <c r="A117" s="6" t="s">
        <v>134</v>
      </c>
      <c r="B117" s="6"/>
      <c r="C117" s="6"/>
      <c r="D117" s="6"/>
      <c r="E117" s="6"/>
      <c r="F117" s="6"/>
      <c r="G117" s="6"/>
      <c r="H117" s="6"/>
      <c r="I117" s="6"/>
      <c r="J117" s="6"/>
    </row>
    <row r="118" spans="1:10" x14ac:dyDescent="0.3">
      <c r="A118" s="6" t="s">
        <v>135</v>
      </c>
      <c r="B118" s="6"/>
      <c r="C118" s="6"/>
      <c r="D118" s="6"/>
      <c r="E118" s="6"/>
      <c r="F118" s="6"/>
      <c r="G118" s="6"/>
      <c r="H118" s="6"/>
      <c r="I118" s="6"/>
      <c r="J118" s="6"/>
    </row>
    <row r="119" spans="1:10" x14ac:dyDescent="0.3">
      <c r="A119" s="6" t="s">
        <v>205</v>
      </c>
      <c r="B119" s="6"/>
      <c r="C119" s="6"/>
      <c r="D119" s="6"/>
      <c r="E119" s="6"/>
      <c r="F119" s="6"/>
      <c r="G119" s="6"/>
      <c r="H119" s="6"/>
      <c r="I119" s="6"/>
      <c r="J119" s="6"/>
    </row>
    <row r="120" spans="1:10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x14ac:dyDescent="0.3">
      <c r="A121" s="6" t="s">
        <v>146</v>
      </c>
      <c r="B121" s="6" t="s">
        <v>141</v>
      </c>
      <c r="C121" s="17" t="s">
        <v>208</v>
      </c>
      <c r="D121" s="6"/>
      <c r="E121" s="6"/>
      <c r="F121" s="6"/>
      <c r="G121" s="6"/>
      <c r="H121" s="6"/>
      <c r="I121" s="6"/>
      <c r="J121" s="6"/>
    </row>
    <row r="122" spans="1:10" x14ac:dyDescent="0.3">
      <c r="A122" s="29"/>
      <c r="B122" s="6"/>
      <c r="C122" s="6"/>
      <c r="D122" s="6"/>
      <c r="E122" s="6"/>
      <c r="F122" s="6"/>
      <c r="G122" s="6"/>
      <c r="H122" s="6"/>
      <c r="I122" s="6"/>
      <c r="J122" s="6"/>
    </row>
    <row r="123" spans="1:10" x14ac:dyDescent="0.3">
      <c r="A123" s="7" t="s">
        <v>160</v>
      </c>
    </row>
  </sheetData>
  <mergeCells count="6">
    <mergeCell ref="E27:F27"/>
    <mergeCell ref="G27:H27"/>
    <mergeCell ref="C87:D87"/>
    <mergeCell ref="E87:F87"/>
    <mergeCell ref="G87:H87"/>
    <mergeCell ref="C27:D27"/>
  </mergeCells>
  <pageMargins left="0.7" right="0.7" top="0.75" bottom="0.75" header="0.3" footer="0.3"/>
  <pageSetup scale="57" fitToHeight="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E14CE-8381-48E9-B599-765D5C3ED7BC}">
  <sheetPr>
    <pageSetUpPr fitToPage="1"/>
  </sheetPr>
  <dimension ref="A1:J160"/>
  <sheetViews>
    <sheetView zoomScaleNormal="100" workbookViewId="0"/>
  </sheetViews>
  <sheetFormatPr defaultColWidth="8.77734375" defaultRowHeight="14.4" x14ac:dyDescent="0.3"/>
  <cols>
    <col min="1" max="1" width="9.21875" customWidth="1"/>
    <col min="2" max="2" width="18.77734375" customWidth="1"/>
    <col min="3" max="3" width="22.77734375" customWidth="1"/>
    <col min="4" max="4" width="14.77734375" customWidth="1"/>
    <col min="5" max="5" width="19.21875" customWidth="1"/>
    <col min="6" max="6" width="22.44140625" customWidth="1"/>
    <col min="7" max="7" width="24.44140625" customWidth="1"/>
    <col min="8" max="8" width="27.21875" customWidth="1"/>
    <col min="9" max="9" width="17.5546875" customWidth="1"/>
    <col min="10" max="10" width="9.21875" customWidth="1"/>
  </cols>
  <sheetData>
    <row r="1" spans="1:10" x14ac:dyDescent="0.3">
      <c r="A1" s="35" t="s">
        <v>179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3">
      <c r="A2" s="2" t="s">
        <v>162</v>
      </c>
      <c r="B2" s="2"/>
      <c r="C2" s="2"/>
      <c r="D2" s="2"/>
      <c r="E2" s="2"/>
      <c r="F2" s="2"/>
      <c r="G2" s="2"/>
      <c r="H2" s="2"/>
      <c r="I2" s="2"/>
      <c r="J2" s="2"/>
    </row>
    <row r="4" spans="1:10" ht="15" customHeight="1" x14ac:dyDescent="0.3">
      <c r="A4" s="2" t="s">
        <v>206</v>
      </c>
      <c r="B4" s="15"/>
      <c r="C4" s="15"/>
      <c r="D4" s="15"/>
      <c r="E4" s="15"/>
      <c r="F4" s="15"/>
      <c r="G4" s="15"/>
      <c r="H4" s="15"/>
      <c r="I4" s="2"/>
      <c r="J4" s="2"/>
    </row>
    <row r="5" spans="1:10" x14ac:dyDescent="0.3">
      <c r="A5" s="2" t="s">
        <v>180</v>
      </c>
      <c r="B5" s="15"/>
      <c r="C5" s="15"/>
      <c r="D5" s="15"/>
      <c r="E5" s="15"/>
      <c r="F5" s="15"/>
      <c r="G5" s="15"/>
      <c r="H5" s="15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 t="s">
        <v>140</v>
      </c>
      <c r="B7" s="2" t="s">
        <v>181</v>
      </c>
      <c r="C7" s="2" t="s">
        <v>198</v>
      </c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5.6" x14ac:dyDescent="0.3">
      <c r="A9" s="7" t="s">
        <v>160</v>
      </c>
    </row>
    <row r="20" spans="1:10" x14ac:dyDescent="0.3">
      <c r="A20" s="2"/>
      <c r="B20" s="2" t="s">
        <v>181</v>
      </c>
      <c r="C20" s="2" t="s">
        <v>199</v>
      </c>
      <c r="D20" s="2"/>
      <c r="E20" s="2"/>
      <c r="F20" s="2"/>
      <c r="G20" s="2"/>
      <c r="H20" s="2"/>
      <c r="I20" s="2"/>
      <c r="J20" s="2"/>
    </row>
    <row r="21" spans="1:10" x14ac:dyDescent="0.3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15.6" x14ac:dyDescent="0.3">
      <c r="A22" s="7" t="s">
        <v>160</v>
      </c>
    </row>
    <row r="33" spans="1:10" x14ac:dyDescent="0.3">
      <c r="A33" s="2" t="s">
        <v>142</v>
      </c>
      <c r="B33" s="2" t="s">
        <v>22</v>
      </c>
      <c r="C33" s="2" t="s">
        <v>197</v>
      </c>
      <c r="D33" s="2"/>
      <c r="E33" s="2"/>
      <c r="F33" s="2"/>
      <c r="G33" s="2"/>
      <c r="H33" s="2"/>
      <c r="I33" s="2"/>
      <c r="J33" s="2"/>
    </row>
    <row r="34" spans="1:10" x14ac:dyDescent="0.3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15.6" x14ac:dyDescent="0.3">
      <c r="A35" s="7" t="s">
        <v>160</v>
      </c>
    </row>
    <row r="46" spans="1:10" x14ac:dyDescent="0.3">
      <c r="A46" s="2"/>
      <c r="B46" s="2" t="s">
        <v>40</v>
      </c>
      <c r="C46" s="2" t="s">
        <v>43</v>
      </c>
      <c r="D46" s="2"/>
      <c r="E46" s="2"/>
      <c r="F46" s="2"/>
      <c r="G46" s="2"/>
      <c r="H46" s="2"/>
      <c r="I46" s="2"/>
      <c r="J46" s="2"/>
    </row>
    <row r="47" spans="1:10" x14ac:dyDescent="0.3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5.6" x14ac:dyDescent="0.3">
      <c r="A48" s="7" t="s">
        <v>160</v>
      </c>
    </row>
    <row r="50" spans="2:4" ht="18" x14ac:dyDescent="0.35">
      <c r="B50" s="70" t="s">
        <v>44</v>
      </c>
      <c r="C50" s="71"/>
      <c r="D50" s="71"/>
    </row>
    <row r="51" spans="2:4" x14ac:dyDescent="0.3">
      <c r="B51" s="72" t="s">
        <v>45</v>
      </c>
      <c r="C51" s="73" t="s">
        <v>46</v>
      </c>
      <c r="D51" s="73" t="s">
        <v>47</v>
      </c>
    </row>
    <row r="52" spans="2:4" x14ac:dyDescent="0.3">
      <c r="B52" s="74">
        <f t="shared" ref="B52:B60" si="0">B53-5</f>
        <v>693</v>
      </c>
      <c r="C52" s="75"/>
      <c r="D52" s="75"/>
    </row>
    <row r="53" spans="2:4" x14ac:dyDescent="0.3">
      <c r="B53" s="74">
        <f t="shared" si="0"/>
        <v>698</v>
      </c>
      <c r="C53" s="75"/>
      <c r="D53" s="75"/>
    </row>
    <row r="54" spans="2:4" x14ac:dyDescent="0.3">
      <c r="B54" s="74">
        <f t="shared" si="0"/>
        <v>703</v>
      </c>
      <c r="C54" s="75"/>
      <c r="D54" s="75"/>
    </row>
    <row r="55" spans="2:4" x14ac:dyDescent="0.3">
      <c r="B55" s="74">
        <f t="shared" si="0"/>
        <v>708</v>
      </c>
      <c r="C55" s="75"/>
      <c r="D55" s="75"/>
    </row>
    <row r="56" spans="2:4" x14ac:dyDescent="0.3">
      <c r="B56" s="74">
        <f t="shared" si="0"/>
        <v>713</v>
      </c>
      <c r="C56" s="75"/>
      <c r="D56" s="75"/>
    </row>
    <row r="57" spans="2:4" x14ac:dyDescent="0.3">
      <c r="B57" s="74">
        <f t="shared" si="0"/>
        <v>718</v>
      </c>
      <c r="C57" s="75"/>
      <c r="D57" s="75"/>
    </row>
    <row r="58" spans="2:4" x14ac:dyDescent="0.3">
      <c r="B58" s="74">
        <f t="shared" si="0"/>
        <v>723</v>
      </c>
      <c r="C58" s="75"/>
      <c r="D58" s="75"/>
    </row>
    <row r="59" spans="2:4" x14ac:dyDescent="0.3">
      <c r="B59" s="74">
        <f t="shared" si="0"/>
        <v>728</v>
      </c>
      <c r="C59" s="75"/>
      <c r="D59" s="75"/>
    </row>
    <row r="60" spans="2:4" x14ac:dyDescent="0.3">
      <c r="B60" s="74">
        <f t="shared" si="0"/>
        <v>733</v>
      </c>
      <c r="C60" s="75"/>
      <c r="D60" s="75"/>
    </row>
    <row r="61" spans="2:4" x14ac:dyDescent="0.3">
      <c r="B61" s="76">
        <v>738</v>
      </c>
      <c r="C61" s="75"/>
      <c r="D61" s="75"/>
    </row>
    <row r="62" spans="2:4" x14ac:dyDescent="0.3">
      <c r="B62" s="74">
        <f t="shared" ref="B62:B71" si="1">B61+5</f>
        <v>743</v>
      </c>
      <c r="C62" s="75"/>
      <c r="D62" s="75"/>
    </row>
    <row r="63" spans="2:4" x14ac:dyDescent="0.3">
      <c r="B63" s="74">
        <f t="shared" si="1"/>
        <v>748</v>
      </c>
      <c r="C63" s="75"/>
      <c r="D63" s="75"/>
    </row>
    <row r="64" spans="2:4" x14ac:dyDescent="0.3">
      <c r="B64" s="74">
        <f t="shared" si="1"/>
        <v>753</v>
      </c>
      <c r="C64" s="75"/>
      <c r="D64" s="75"/>
    </row>
    <row r="65" spans="2:4" x14ac:dyDescent="0.3">
      <c r="B65" s="74">
        <f t="shared" si="1"/>
        <v>758</v>
      </c>
      <c r="C65" s="75"/>
      <c r="D65" s="75"/>
    </row>
    <row r="66" spans="2:4" x14ac:dyDescent="0.3">
      <c r="B66" s="74">
        <f t="shared" si="1"/>
        <v>763</v>
      </c>
      <c r="C66" s="75"/>
      <c r="D66" s="75"/>
    </row>
    <row r="67" spans="2:4" x14ac:dyDescent="0.3">
      <c r="B67" s="74">
        <f t="shared" si="1"/>
        <v>768</v>
      </c>
      <c r="C67" s="75"/>
      <c r="D67" s="75"/>
    </row>
    <row r="68" spans="2:4" x14ac:dyDescent="0.3">
      <c r="B68" s="74">
        <f t="shared" si="1"/>
        <v>773</v>
      </c>
      <c r="C68" s="75"/>
      <c r="D68" s="75"/>
    </row>
    <row r="69" spans="2:4" x14ac:dyDescent="0.3">
      <c r="B69" s="74">
        <f t="shared" si="1"/>
        <v>778</v>
      </c>
      <c r="C69" s="75"/>
      <c r="D69" s="75"/>
    </row>
    <row r="70" spans="2:4" x14ac:dyDescent="0.3">
      <c r="B70" s="74">
        <f t="shared" si="1"/>
        <v>783</v>
      </c>
      <c r="C70" s="75"/>
      <c r="D70" s="75"/>
    </row>
    <row r="71" spans="2:4" x14ac:dyDescent="0.3">
      <c r="B71" s="74">
        <f t="shared" si="1"/>
        <v>788</v>
      </c>
      <c r="C71" s="75"/>
      <c r="D71" s="75"/>
    </row>
    <row r="72" spans="2:4" x14ac:dyDescent="0.3">
      <c r="C72" s="4"/>
      <c r="D72" s="3"/>
    </row>
    <row r="73" spans="2:4" x14ac:dyDescent="0.3">
      <c r="C73" s="4"/>
      <c r="D73" s="3"/>
    </row>
    <row r="76" spans="2:4" ht="18" x14ac:dyDescent="0.35">
      <c r="B76" s="70" t="s">
        <v>48</v>
      </c>
      <c r="C76" s="71"/>
      <c r="D76" s="71"/>
    </row>
    <row r="77" spans="2:4" x14ac:dyDescent="0.3">
      <c r="B77" s="72" t="s">
        <v>45</v>
      </c>
      <c r="C77" s="73" t="s">
        <v>46</v>
      </c>
      <c r="D77" s="73" t="s">
        <v>47</v>
      </c>
    </row>
    <row r="78" spans="2:4" x14ac:dyDescent="0.3">
      <c r="B78" s="74">
        <f t="shared" ref="B78:B86" si="2">B79-5</f>
        <v>693</v>
      </c>
      <c r="C78" s="75"/>
      <c r="D78" s="75"/>
    </row>
    <row r="79" spans="2:4" x14ac:dyDescent="0.3">
      <c r="B79" s="74">
        <f t="shared" si="2"/>
        <v>698</v>
      </c>
      <c r="C79" s="75"/>
      <c r="D79" s="75"/>
    </row>
    <row r="80" spans="2:4" x14ac:dyDescent="0.3">
      <c r="B80" s="74">
        <f t="shared" si="2"/>
        <v>703</v>
      </c>
      <c r="C80" s="75"/>
      <c r="D80" s="75"/>
    </row>
    <row r="81" spans="2:4" x14ac:dyDescent="0.3">
      <c r="B81" s="74">
        <f t="shared" si="2"/>
        <v>708</v>
      </c>
      <c r="C81" s="75"/>
      <c r="D81" s="75"/>
    </row>
    <row r="82" spans="2:4" x14ac:dyDescent="0.3">
      <c r="B82" s="74">
        <f t="shared" si="2"/>
        <v>713</v>
      </c>
      <c r="C82" s="75"/>
      <c r="D82" s="75"/>
    </row>
    <row r="83" spans="2:4" x14ac:dyDescent="0.3">
      <c r="B83" s="74">
        <f t="shared" si="2"/>
        <v>718</v>
      </c>
      <c r="C83" s="75"/>
      <c r="D83" s="75"/>
    </row>
    <row r="84" spans="2:4" x14ac:dyDescent="0.3">
      <c r="B84" s="74">
        <f t="shared" si="2"/>
        <v>723</v>
      </c>
      <c r="C84" s="75"/>
      <c r="D84" s="75"/>
    </row>
    <row r="85" spans="2:4" x14ac:dyDescent="0.3">
      <c r="B85" s="74">
        <f t="shared" si="2"/>
        <v>728</v>
      </c>
      <c r="C85" s="75"/>
      <c r="D85" s="75"/>
    </row>
    <row r="86" spans="2:4" x14ac:dyDescent="0.3">
      <c r="B86" s="74">
        <f t="shared" si="2"/>
        <v>733</v>
      </c>
      <c r="C86" s="75"/>
      <c r="D86" s="75"/>
    </row>
    <row r="87" spans="2:4" x14ac:dyDescent="0.3">
      <c r="B87" s="76">
        <v>738</v>
      </c>
      <c r="C87" s="75"/>
      <c r="D87" s="75"/>
    </row>
    <row r="88" spans="2:4" x14ac:dyDescent="0.3">
      <c r="B88" s="74">
        <f t="shared" ref="B88:B97" si="3">B87+5</f>
        <v>743</v>
      </c>
      <c r="C88" s="75"/>
      <c r="D88" s="75"/>
    </row>
    <row r="89" spans="2:4" x14ac:dyDescent="0.3">
      <c r="B89" s="74">
        <f t="shared" si="3"/>
        <v>748</v>
      </c>
      <c r="C89" s="75"/>
      <c r="D89" s="75"/>
    </row>
    <row r="90" spans="2:4" x14ac:dyDescent="0.3">
      <c r="B90" s="74">
        <f t="shared" si="3"/>
        <v>753</v>
      </c>
      <c r="C90" s="75"/>
      <c r="D90" s="75"/>
    </row>
    <row r="91" spans="2:4" x14ac:dyDescent="0.3">
      <c r="B91" s="74">
        <f t="shared" si="3"/>
        <v>758</v>
      </c>
      <c r="C91" s="75"/>
      <c r="D91" s="75"/>
    </row>
    <row r="92" spans="2:4" x14ac:dyDescent="0.3">
      <c r="B92" s="74">
        <f t="shared" si="3"/>
        <v>763</v>
      </c>
      <c r="C92" s="75"/>
      <c r="D92" s="75"/>
    </row>
    <row r="93" spans="2:4" x14ac:dyDescent="0.3">
      <c r="B93" s="74">
        <f t="shared" si="3"/>
        <v>768</v>
      </c>
      <c r="C93" s="75"/>
      <c r="D93" s="75"/>
    </row>
    <row r="94" spans="2:4" x14ac:dyDescent="0.3">
      <c r="B94" s="74">
        <f t="shared" si="3"/>
        <v>773</v>
      </c>
      <c r="C94" s="75"/>
      <c r="D94" s="75"/>
    </row>
    <row r="95" spans="2:4" x14ac:dyDescent="0.3">
      <c r="B95" s="74">
        <f t="shared" si="3"/>
        <v>778</v>
      </c>
      <c r="C95" s="75"/>
      <c r="D95" s="75"/>
    </row>
    <row r="96" spans="2:4" x14ac:dyDescent="0.3">
      <c r="B96" s="74">
        <f t="shared" si="3"/>
        <v>783</v>
      </c>
      <c r="C96" s="75"/>
      <c r="D96" s="75"/>
    </row>
    <row r="97" spans="1:10" x14ac:dyDescent="0.3">
      <c r="B97" s="74">
        <f t="shared" si="3"/>
        <v>788</v>
      </c>
      <c r="C97" s="75"/>
      <c r="D97" s="75"/>
    </row>
    <row r="98" spans="1:10" x14ac:dyDescent="0.3">
      <c r="C98" s="4"/>
      <c r="D98" s="3"/>
    </row>
    <row r="101" spans="1:10" ht="15" customHeight="1" x14ac:dyDescent="0.3">
      <c r="A101" s="2" t="s">
        <v>49</v>
      </c>
      <c r="B101" s="2"/>
      <c r="C101" s="2"/>
      <c r="D101" s="2"/>
      <c r="E101" s="2"/>
      <c r="F101" s="2"/>
      <c r="G101" s="2"/>
      <c r="H101" s="2"/>
      <c r="I101" s="2"/>
      <c r="J101" s="80"/>
    </row>
    <row r="102" spans="1:10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80"/>
    </row>
    <row r="103" spans="1:10" x14ac:dyDescent="0.3">
      <c r="A103" s="2"/>
      <c r="B103" s="2" t="s">
        <v>50</v>
      </c>
      <c r="C103" s="2"/>
      <c r="D103" s="81">
        <f>F122</f>
        <v>738.44697681579009</v>
      </c>
      <c r="E103" s="2"/>
      <c r="F103" s="2"/>
      <c r="G103" s="2"/>
      <c r="H103" s="2"/>
      <c r="I103" s="2"/>
      <c r="J103" s="2"/>
    </row>
    <row r="104" spans="1:10" x14ac:dyDescent="0.3">
      <c r="A104" s="2"/>
      <c r="B104" s="2" t="s">
        <v>51</v>
      </c>
      <c r="C104" s="2"/>
      <c r="D104" s="82">
        <v>0.04</v>
      </c>
      <c r="E104" s="2"/>
      <c r="F104" s="2"/>
      <c r="G104" s="2"/>
      <c r="H104" s="2"/>
      <c r="I104" s="2"/>
      <c r="J104" s="2"/>
    </row>
    <row r="105" spans="1:10" x14ac:dyDescent="0.3">
      <c r="A105" s="2"/>
      <c r="B105" s="2" t="s">
        <v>52</v>
      </c>
      <c r="C105" s="2"/>
      <c r="D105" s="82">
        <v>0.05</v>
      </c>
      <c r="E105" s="2"/>
      <c r="F105" s="2"/>
      <c r="G105" s="2"/>
      <c r="H105" s="2"/>
      <c r="I105" s="2"/>
      <c r="J105" s="2"/>
    </row>
    <row r="106" spans="1:10" x14ac:dyDescent="0.3">
      <c r="A106" s="2"/>
      <c r="B106" s="2" t="s">
        <v>53</v>
      </c>
      <c r="C106" s="2"/>
      <c r="D106" s="83">
        <v>40000</v>
      </c>
      <c r="E106" s="2"/>
      <c r="F106" s="2"/>
      <c r="G106" s="2"/>
      <c r="H106" s="2"/>
      <c r="I106" s="2"/>
      <c r="J106" s="2"/>
    </row>
    <row r="107" spans="1:10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3">
      <c r="A108" s="84" t="s">
        <v>54</v>
      </c>
      <c r="B108" s="84" t="s">
        <v>55</v>
      </c>
      <c r="C108" s="84" t="s">
        <v>56</v>
      </c>
      <c r="D108" s="67" t="s">
        <v>57</v>
      </c>
      <c r="E108" s="67" t="s">
        <v>58</v>
      </c>
      <c r="F108" s="67" t="s">
        <v>59</v>
      </c>
      <c r="G108" s="67" t="s">
        <v>60</v>
      </c>
      <c r="H108" s="67" t="s">
        <v>61</v>
      </c>
      <c r="I108" s="67" t="s">
        <v>62</v>
      </c>
      <c r="J108" s="2"/>
    </row>
    <row r="109" spans="1:10" x14ac:dyDescent="0.3">
      <c r="A109" s="85" t="s">
        <v>63</v>
      </c>
      <c r="B109" s="104" t="s">
        <v>64</v>
      </c>
      <c r="C109" s="85"/>
      <c r="D109" s="86" t="s">
        <v>65</v>
      </c>
      <c r="E109" s="86" t="s">
        <v>66</v>
      </c>
      <c r="F109" s="87" t="s">
        <v>67</v>
      </c>
      <c r="G109" s="86" t="s">
        <v>68</v>
      </c>
      <c r="H109" s="86" t="s">
        <v>65</v>
      </c>
      <c r="I109" s="88"/>
      <c r="J109" s="89"/>
    </row>
    <row r="110" spans="1:10" x14ac:dyDescent="0.3">
      <c r="A110" s="85"/>
      <c r="B110" s="104"/>
      <c r="C110" s="85"/>
      <c r="D110" s="86" t="s">
        <v>69</v>
      </c>
      <c r="E110" s="86" t="s">
        <v>69</v>
      </c>
      <c r="F110" s="86" t="s">
        <v>70</v>
      </c>
      <c r="G110" s="86" t="s">
        <v>71</v>
      </c>
      <c r="H110" s="86" t="s">
        <v>71</v>
      </c>
      <c r="I110" s="88"/>
      <c r="J110" s="89"/>
    </row>
    <row r="111" spans="1:10" x14ac:dyDescent="0.3">
      <c r="A111" s="85" t="s">
        <v>72</v>
      </c>
      <c r="B111" s="104" t="s">
        <v>73</v>
      </c>
      <c r="C111" s="85"/>
      <c r="D111" s="90">
        <v>2.2750131948179098E-2</v>
      </c>
      <c r="E111" s="90">
        <v>0.1359051219832777</v>
      </c>
      <c r="F111" s="90">
        <v>0.68268949213708541</v>
      </c>
      <c r="G111" s="90">
        <v>0.1359051219832777</v>
      </c>
      <c r="H111" s="90">
        <v>2.2750131948179098E-2</v>
      </c>
      <c r="I111" s="90">
        <v>0.99999999999999889</v>
      </c>
      <c r="J111" s="91"/>
    </row>
    <row r="112" spans="1:10" x14ac:dyDescent="0.3">
      <c r="A112" s="85"/>
      <c r="B112" s="104"/>
      <c r="C112" s="85"/>
      <c r="D112" s="90"/>
      <c r="E112" s="90"/>
      <c r="F112" s="90"/>
      <c r="G112" s="90"/>
      <c r="H112" s="90"/>
      <c r="I112" s="90"/>
      <c r="J112" s="91"/>
    </row>
    <row r="113" spans="1:10" x14ac:dyDescent="0.3">
      <c r="A113" s="85" t="s">
        <v>74</v>
      </c>
      <c r="B113" s="104" t="s">
        <v>75</v>
      </c>
      <c r="C113" s="85" t="s">
        <v>76</v>
      </c>
      <c r="D113" s="92">
        <v>0</v>
      </c>
      <c r="E113" s="90">
        <v>2.2750131948179098E-2</v>
      </c>
      <c r="F113" s="90">
        <v>0.1586552539314568</v>
      </c>
      <c r="G113" s="90">
        <v>0.84134474606854215</v>
      </c>
      <c r="H113" s="90">
        <v>0.97724986805181979</v>
      </c>
      <c r="I113" s="93">
        <v>0</v>
      </c>
      <c r="J113" s="94"/>
    </row>
    <row r="114" spans="1:10" x14ac:dyDescent="0.3">
      <c r="A114" s="85" t="s">
        <v>77</v>
      </c>
      <c r="B114" s="104"/>
      <c r="C114" s="85" t="s">
        <v>78</v>
      </c>
      <c r="D114" s="90">
        <v>2.2750131948179098E-2</v>
      </c>
      <c r="E114" s="90">
        <v>0.1586552539314568</v>
      </c>
      <c r="F114" s="90">
        <v>0.84134474606854215</v>
      </c>
      <c r="G114" s="90">
        <v>0.97724986805181979</v>
      </c>
      <c r="H114" s="90">
        <v>0.99999999999999889</v>
      </c>
      <c r="I114" s="93">
        <v>1</v>
      </c>
      <c r="J114" s="94"/>
    </row>
    <row r="115" spans="1:10" x14ac:dyDescent="0.3">
      <c r="A115" s="85" t="s">
        <v>79</v>
      </c>
      <c r="B115" s="85"/>
      <c r="C115" s="85" t="s">
        <v>80</v>
      </c>
      <c r="D115" s="90">
        <v>1.1375065974089549E-2</v>
      </c>
      <c r="E115" s="90">
        <v>9.0702692939817947E-2</v>
      </c>
      <c r="F115" s="90">
        <v>0.49999999999999944</v>
      </c>
      <c r="G115" s="90">
        <v>0.90929730706018097</v>
      </c>
      <c r="H115" s="90">
        <v>0.98862493402590934</v>
      </c>
      <c r="I115" s="90">
        <v>0.5</v>
      </c>
      <c r="J115" s="95"/>
    </row>
    <row r="116" spans="1:10" x14ac:dyDescent="0.3">
      <c r="A116" s="85" t="s">
        <v>81</v>
      </c>
      <c r="B116" s="85" t="s">
        <v>45</v>
      </c>
      <c r="C116" s="85" t="s">
        <v>82</v>
      </c>
      <c r="D116" s="96">
        <v>590.78227419095401</v>
      </c>
      <c r="E116" s="96">
        <v>615.2525509586236</v>
      </c>
      <c r="F116" s="96">
        <v>650</v>
      </c>
      <c r="G116" s="96">
        <v>684.74744904137629</v>
      </c>
      <c r="H116" s="96">
        <v>709.21772580904496</v>
      </c>
      <c r="I116" s="96">
        <v>649.99999999999932</v>
      </c>
      <c r="J116" s="97"/>
    </row>
    <row r="117" spans="1:10" x14ac:dyDescent="0.3">
      <c r="A117" s="85" t="s">
        <v>83</v>
      </c>
      <c r="B117" s="85"/>
      <c r="C117" s="85" t="s">
        <v>84</v>
      </c>
      <c r="D117" s="96">
        <v>6.3519556854773853</v>
      </c>
      <c r="E117" s="96">
        <v>6.4131313773965593</v>
      </c>
      <c r="F117" s="96">
        <v>6.5</v>
      </c>
      <c r="G117" s="96">
        <v>6.5868686226034407</v>
      </c>
      <c r="H117" s="96">
        <v>6.6480443145226129</v>
      </c>
      <c r="I117" s="96">
        <v>6.4999999999999938</v>
      </c>
      <c r="J117" s="97"/>
    </row>
    <row r="118" spans="1:10" x14ac:dyDescent="0.3">
      <c r="A118" s="85" t="s">
        <v>85</v>
      </c>
      <c r="B118" s="85"/>
      <c r="C118" s="85" t="s">
        <v>86</v>
      </c>
      <c r="D118" s="96">
        <v>30.582128634982425</v>
      </c>
      <c r="E118" s="96">
        <v>31.508940367557912</v>
      </c>
      <c r="F118" s="96">
        <v>32.825000000000045</v>
      </c>
      <c r="G118" s="96">
        <v>34.141059632442172</v>
      </c>
      <c r="H118" s="96">
        <v>35.067871365017631</v>
      </c>
      <c r="I118" s="96">
        <v>32.82500000000001</v>
      </c>
      <c r="J118" s="97"/>
    </row>
    <row r="119" spans="1:10" x14ac:dyDescent="0.3">
      <c r="A119" s="85" t="s">
        <v>87</v>
      </c>
      <c r="B119" s="85"/>
      <c r="C119" s="85" t="s">
        <v>88</v>
      </c>
      <c r="D119" s="96">
        <v>25.783149369339977</v>
      </c>
      <c r="E119" s="96">
        <v>29.79029478151806</v>
      </c>
      <c r="F119" s="96">
        <v>35.480384939999908</v>
      </c>
      <c r="G119" s="96">
        <v>41.170475098481724</v>
      </c>
      <c r="H119" s="96">
        <v>45.177620510659679</v>
      </c>
      <c r="I119" s="96">
        <v>35.480384939999865</v>
      </c>
      <c r="J119" s="97"/>
    </row>
    <row r="120" spans="1:10" x14ac:dyDescent="0.3">
      <c r="A120" s="85" t="s">
        <v>89</v>
      </c>
      <c r="B120" s="85"/>
      <c r="C120" s="85" t="s">
        <v>90</v>
      </c>
      <c r="D120" s="96">
        <v>0</v>
      </c>
      <c r="E120" s="96">
        <v>2</v>
      </c>
      <c r="F120" s="96">
        <v>4.6451327510034162</v>
      </c>
      <c r="G120" s="96">
        <v>4</v>
      </c>
      <c r="H120" s="96">
        <v>5</v>
      </c>
      <c r="I120" s="96">
        <v>4.1003647103324257</v>
      </c>
      <c r="J120" s="97"/>
    </row>
    <row r="121" spans="1:10" x14ac:dyDescent="0.3">
      <c r="A121" s="85" t="s">
        <v>91</v>
      </c>
      <c r="B121" s="85"/>
      <c r="C121" s="85" t="s">
        <v>92</v>
      </c>
      <c r="D121" s="96">
        <v>4</v>
      </c>
      <c r="E121" s="96">
        <v>5</v>
      </c>
      <c r="F121" s="96">
        <v>8.9964591247867247</v>
      </c>
      <c r="G121" s="96">
        <v>8</v>
      </c>
      <c r="H121" s="96">
        <v>10</v>
      </c>
      <c r="I121" s="96">
        <v>8.2270565439898142</v>
      </c>
      <c r="J121" s="97"/>
    </row>
    <row r="122" spans="1:10" x14ac:dyDescent="0.3">
      <c r="A122" s="85" t="s">
        <v>93</v>
      </c>
      <c r="B122" s="85"/>
      <c r="C122" s="85" t="s">
        <v>94</v>
      </c>
      <c r="D122" s="96">
        <v>657.49950788075375</v>
      </c>
      <c r="E122" s="96">
        <v>689.96491748509607</v>
      </c>
      <c r="F122" s="96">
        <v>738.44697681579009</v>
      </c>
      <c r="G122" s="96">
        <v>778.64585239490361</v>
      </c>
      <c r="H122" s="96">
        <v>811.1112619992449</v>
      </c>
      <c r="I122" s="96">
        <v>737.13280619432146</v>
      </c>
      <c r="J122" s="98"/>
    </row>
    <row r="123" spans="1:10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3">
      <c r="A125" s="2" t="s">
        <v>143</v>
      </c>
      <c r="B125" s="2"/>
      <c r="C125" s="2" t="s">
        <v>95</v>
      </c>
      <c r="D125" s="2"/>
      <c r="E125" s="2"/>
      <c r="F125" s="2"/>
      <c r="G125" s="2"/>
      <c r="H125" s="2"/>
      <c r="I125" s="2"/>
      <c r="J125" s="2"/>
    </row>
    <row r="126" spans="1:10" x14ac:dyDescent="0.3">
      <c r="A126" s="2"/>
      <c r="B126" s="2" t="s">
        <v>22</v>
      </c>
      <c r="C126" s="2" t="s">
        <v>96</v>
      </c>
      <c r="D126" s="2"/>
      <c r="E126" s="2"/>
      <c r="F126" s="2"/>
      <c r="G126" s="2"/>
      <c r="H126" s="2"/>
      <c r="I126" s="2"/>
      <c r="J126" s="2"/>
    </row>
    <row r="127" spans="1:10" x14ac:dyDescent="0.3">
      <c r="A127" s="2"/>
      <c r="B127" s="2" t="s">
        <v>22</v>
      </c>
      <c r="C127" s="2" t="s">
        <v>97</v>
      </c>
      <c r="D127" s="2"/>
      <c r="E127" s="2"/>
      <c r="F127" s="2"/>
      <c r="G127" s="2"/>
      <c r="H127" s="2"/>
      <c r="I127" s="2"/>
      <c r="J127" s="2"/>
    </row>
    <row r="128" spans="1:10" x14ac:dyDescent="0.3">
      <c r="A128" s="2"/>
      <c r="B128" s="2" t="s">
        <v>22</v>
      </c>
      <c r="C128" s="2" t="s">
        <v>98</v>
      </c>
      <c r="D128" s="2"/>
      <c r="E128" s="2"/>
      <c r="F128" s="2"/>
      <c r="G128" s="2"/>
      <c r="H128" s="2"/>
      <c r="I128" s="2"/>
      <c r="J128" s="2"/>
    </row>
    <row r="129" spans="1:10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5.6" x14ac:dyDescent="0.3">
      <c r="A130" s="7" t="s">
        <v>160</v>
      </c>
    </row>
    <row r="132" spans="1:10" x14ac:dyDescent="0.3">
      <c r="B132" s="84" t="s">
        <v>55</v>
      </c>
      <c r="C132" s="67" t="s">
        <v>57</v>
      </c>
      <c r="D132" s="67" t="s">
        <v>58</v>
      </c>
      <c r="E132" s="67" t="s">
        <v>59</v>
      </c>
      <c r="F132" s="67" t="s">
        <v>60</v>
      </c>
      <c r="G132" s="67" t="s">
        <v>61</v>
      </c>
      <c r="H132" s="67" t="s">
        <v>62</v>
      </c>
    </row>
    <row r="133" spans="1:10" x14ac:dyDescent="0.3">
      <c r="B133" s="1" t="s">
        <v>64</v>
      </c>
      <c r="C133" s="69" t="s">
        <v>65</v>
      </c>
      <c r="D133" s="69" t="s">
        <v>66</v>
      </c>
      <c r="E133" s="77" t="s">
        <v>67</v>
      </c>
      <c r="F133" s="69" t="s">
        <v>68</v>
      </c>
      <c r="G133" s="69" t="s">
        <v>65</v>
      </c>
      <c r="H133" s="78"/>
    </row>
    <row r="134" spans="1:10" x14ac:dyDescent="0.3">
      <c r="B134" s="1"/>
      <c r="C134" s="69" t="s">
        <v>69</v>
      </c>
      <c r="D134" s="69" t="s">
        <v>69</v>
      </c>
      <c r="E134" s="69" t="s">
        <v>70</v>
      </c>
      <c r="F134" s="69" t="s">
        <v>71</v>
      </c>
      <c r="G134" s="69" t="s">
        <v>71</v>
      </c>
      <c r="H134" s="78"/>
    </row>
    <row r="135" spans="1:10" x14ac:dyDescent="0.3">
      <c r="B135" s="1"/>
      <c r="C135" s="78"/>
      <c r="D135" s="78"/>
      <c r="E135" s="99"/>
      <c r="F135" s="78"/>
      <c r="G135" s="78"/>
      <c r="H135" s="78"/>
    </row>
    <row r="136" spans="1:10" ht="28.8" x14ac:dyDescent="0.3">
      <c r="B136" s="1" t="s">
        <v>73</v>
      </c>
      <c r="C136" s="79">
        <f>NORMDIST(0.95,1,0.025, TRUE)</f>
        <v>2.2750131948179098E-2</v>
      </c>
      <c r="D136" s="79">
        <f>NORMDIST(0.975,1,0.025, TRUE)-C136</f>
        <v>0.1359051219832777</v>
      </c>
      <c r="E136" s="79">
        <f>NORMDIST(1.025,1,0.025, TRUE)-C136-D136</f>
        <v>0.68268949213708541</v>
      </c>
      <c r="F136" s="79">
        <f>+D136</f>
        <v>0.1359051219832777</v>
      </c>
      <c r="G136" s="79">
        <f>+C136</f>
        <v>2.2750131948179098E-2</v>
      </c>
      <c r="H136" s="79">
        <f>SUM(C136:G136)</f>
        <v>0.99999999999999889</v>
      </c>
    </row>
    <row r="137" spans="1:10" x14ac:dyDescent="0.3">
      <c r="B137" s="1"/>
      <c r="C137" s="66"/>
      <c r="D137" s="66"/>
      <c r="E137" s="66"/>
      <c r="F137" s="66"/>
      <c r="G137" s="66"/>
      <c r="H137" s="66"/>
    </row>
    <row r="138" spans="1:10" x14ac:dyDescent="0.3">
      <c r="B138" s="1" t="s">
        <v>45</v>
      </c>
      <c r="C138" s="68">
        <v>658.49950788075375</v>
      </c>
      <c r="D138" s="68">
        <v>693.96491748509607</v>
      </c>
      <c r="E138" s="68">
        <v>738.44697681579009</v>
      </c>
      <c r="F138" s="68">
        <v>782.64585239490361</v>
      </c>
      <c r="G138" s="68">
        <v>815.1112619992449</v>
      </c>
      <c r="H138" s="68">
        <v>738.33379782992847</v>
      </c>
    </row>
    <row r="139" spans="1:10" x14ac:dyDescent="0.3">
      <c r="B139" s="1"/>
      <c r="C139" s="66"/>
      <c r="D139" s="66"/>
      <c r="E139" s="66"/>
      <c r="F139" s="66"/>
      <c r="G139" s="66"/>
      <c r="H139" s="66"/>
    </row>
    <row r="140" spans="1:10" ht="28.8" x14ac:dyDescent="0.3">
      <c r="A140" s="102" t="s">
        <v>41</v>
      </c>
      <c r="B140" s="1" t="s">
        <v>99</v>
      </c>
      <c r="C140" s="100"/>
      <c r="D140" s="100"/>
      <c r="E140" s="100"/>
      <c r="F140" s="100"/>
      <c r="G140" s="100"/>
      <c r="H140" s="100"/>
    </row>
    <row r="141" spans="1:10" ht="28.8" x14ac:dyDescent="0.3">
      <c r="A141" s="102" t="s">
        <v>42</v>
      </c>
      <c r="B141" s="1" t="s">
        <v>100</v>
      </c>
      <c r="C141" s="79"/>
      <c r="D141" s="79"/>
      <c r="E141" s="79"/>
      <c r="F141" s="79"/>
      <c r="G141" s="79"/>
      <c r="H141" s="79"/>
    </row>
    <row r="142" spans="1:10" ht="43.2" x14ac:dyDescent="0.3">
      <c r="A142" s="102" t="s">
        <v>101</v>
      </c>
      <c r="B142" s="1" t="s">
        <v>102</v>
      </c>
      <c r="C142" s="101"/>
      <c r="D142" s="101"/>
      <c r="E142" s="101"/>
      <c r="F142" s="101"/>
      <c r="G142" s="101"/>
      <c r="H142" s="101"/>
    </row>
    <row r="146" spans="1:10" x14ac:dyDescent="0.3">
      <c r="A146" s="2" t="s">
        <v>146</v>
      </c>
      <c r="B146" s="2" t="s">
        <v>22</v>
      </c>
      <c r="C146" s="2" t="s">
        <v>196</v>
      </c>
      <c r="D146" s="2"/>
      <c r="E146" s="2"/>
      <c r="F146" s="2"/>
      <c r="G146" s="2"/>
      <c r="H146" s="2"/>
      <c r="I146" s="2"/>
      <c r="J146" s="2"/>
    </row>
    <row r="147" spans="1:10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5.6" x14ac:dyDescent="0.3">
      <c r="A148" s="7" t="s">
        <v>160</v>
      </c>
    </row>
    <row r="158" spans="1:10" x14ac:dyDescent="0.3">
      <c r="A158" s="2"/>
      <c r="B158" s="2" t="s">
        <v>22</v>
      </c>
      <c r="C158" s="2" t="s">
        <v>195</v>
      </c>
      <c r="D158" s="2"/>
      <c r="E158" s="2"/>
      <c r="F158" s="2"/>
      <c r="G158" s="2"/>
      <c r="H158" s="2"/>
      <c r="I158" s="2"/>
      <c r="J158" s="2"/>
    </row>
    <row r="159" spans="1:10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5.6" x14ac:dyDescent="0.3">
      <c r="A160" s="7" t="s">
        <v>160</v>
      </c>
    </row>
  </sheetData>
  <mergeCells count="3">
    <mergeCell ref="B113:B114"/>
    <mergeCell ref="B109:B110"/>
    <mergeCell ref="B111:B112"/>
  </mergeCells>
  <pageMargins left="0.7" right="0.7" top="0.75" bottom="0.75" header="0.3" footer="0.3"/>
  <pageSetup scale="51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Q1</vt:lpstr>
      <vt:lpstr>Q2</vt:lpstr>
      <vt:lpstr>Q3</vt:lpstr>
      <vt:lpstr>Q4</vt:lpstr>
      <vt:lpstr>Q5</vt:lpstr>
      <vt:lpstr>Q6</vt:lpstr>
      <vt:lpstr>Q7</vt:lpstr>
      <vt:lpstr>'Q1'!Print_Area</vt:lpstr>
      <vt:lpstr>'Q2'!Print_Area</vt:lpstr>
      <vt:lpstr>'Q3'!Print_Area</vt:lpstr>
      <vt:lpstr>'Q4'!Print_Area</vt:lpstr>
      <vt:lpstr>'Q5'!Print_Area</vt:lpstr>
      <vt:lpstr>'Q6'!Print_Area</vt:lpstr>
      <vt:lpstr>'Q7'!Print_Area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2025-07-19T21:56:46Z</cp:lastPrinted>
  <dcterms:created xsi:type="dcterms:W3CDTF">2025-07-18T17:42:44Z</dcterms:created>
  <dcterms:modified xsi:type="dcterms:W3CDTF">2025-10-10T14:33:12Z</dcterms:modified>
</cp:coreProperties>
</file>