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47a47d940f9265/Documents/DocumentsOD/SOA/E^0E/CFE/Case Study/"/>
    </mc:Choice>
  </mc:AlternateContent>
  <xr:revisionPtr revIDLastSave="0" documentId="8_{F6CE58BA-BE95-4018-9204-AD10E84B0CAC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Case Study Exhibits --&gt;" sheetId="20" r:id="rId1"/>
    <sheet name="BJA Sect 2A Exh 1" sheetId="34" r:id="rId2"/>
    <sheet name="BJA Sect 2A Exh 2" sheetId="22" r:id="rId3"/>
    <sheet name="BJA Sect 2A Exh 3" sheetId="23" r:id="rId4"/>
    <sheet name="BJT Sect 3A Exh 1" sheetId="35" r:id="rId5"/>
    <sheet name="BJT Sect 3A Exh 2" sheetId="36" r:id="rId6"/>
    <sheet name="BJT Sect 3A Exh 3" sheetId="37" r:id="rId7"/>
    <sheet name="Big Ben Sect 4A IS" sheetId="28" r:id="rId8"/>
    <sheet name="Big Ben Sect 4A BS" sheetId="29" r:id="rId9"/>
    <sheet name="Darwin Sect 5A Exh 2" sheetId="30" r:id="rId10"/>
    <sheet name="Darwin Sect 5A Exh 3" sheetId="31" r:id="rId11"/>
    <sheet name="Snappy Sect 6A" sheetId="32" r:id="rId12"/>
    <sheet name="SEA Sect 7A" sheetId="38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befst">'[1]Inputs and Risk Scenarios'!$Z$1</definedName>
    <definedName name="CognitiveLevels">'[2]syllabus list'!$C$71:$C$74</definedName>
    <definedName name="FD_Multiple">[3]Inputs!$B$4</definedName>
    <definedName name="LOList">'[2]syllabus list'!$A$70:$A$88</definedName>
    <definedName name="new">#REF!</definedName>
    <definedName name="Q_sources">[4]sample1!$B$9:$B$18</definedName>
    <definedName name="Start_Year">'[5]Inputs and Risk Scenarios'!$M$1</definedName>
    <definedName name="SyllabusListing">'[2]syllabus list'!$B$4:$B$67</definedName>
    <definedName name="Year1">[3]Inputs!$B$1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8" l="1"/>
  <c r="C4" i="38"/>
  <c r="C26" i="38" s="1"/>
  <c r="D4" i="38" l="1"/>
  <c r="D26" i="38" s="1"/>
  <c r="D16" i="37" l="1"/>
  <c r="C16" i="37"/>
  <c r="B16" i="37"/>
  <c r="D14" i="37"/>
  <c r="C14" i="37"/>
  <c r="B14" i="37"/>
  <c r="D13" i="37"/>
  <c r="C13" i="37"/>
  <c r="B13" i="37"/>
  <c r="D12" i="37"/>
  <c r="C12" i="37"/>
  <c r="B12" i="37"/>
  <c r="D10" i="37"/>
  <c r="C10" i="37"/>
  <c r="B10" i="37"/>
  <c r="D8" i="37"/>
  <c r="C8" i="37"/>
  <c r="B8" i="37"/>
  <c r="D7" i="37"/>
  <c r="C7" i="37"/>
  <c r="B7" i="37"/>
  <c r="D6" i="37"/>
  <c r="C6" i="37"/>
  <c r="B6" i="37"/>
  <c r="D5" i="37"/>
  <c r="C5" i="37"/>
  <c r="B5" i="37"/>
  <c r="D14" i="36"/>
  <c r="C14" i="36"/>
  <c r="B14" i="36"/>
  <c r="D13" i="36"/>
  <c r="C13" i="36"/>
  <c r="B13" i="36"/>
  <c r="D11" i="36"/>
  <c r="C11" i="36"/>
  <c r="B11" i="36"/>
  <c r="D10" i="36"/>
  <c r="C10" i="36"/>
  <c r="B10" i="36"/>
  <c r="D8" i="36"/>
  <c r="C8" i="36"/>
  <c r="B8" i="36"/>
  <c r="D7" i="36"/>
  <c r="C7" i="36"/>
  <c r="B7" i="36"/>
  <c r="D5" i="36"/>
  <c r="C5" i="36"/>
  <c r="B5" i="36"/>
</calcChain>
</file>

<file path=xl/sharedStrings.xml><?xml version="1.0" encoding="utf-8"?>
<sst xmlns="http://schemas.openxmlformats.org/spreadsheetml/2006/main" count="382" uniqueCount="253">
  <si>
    <t>Interest</t>
  </si>
  <si>
    <t>Total</t>
  </si>
  <si>
    <t>(US Dollars in millions)</t>
  </si>
  <si>
    <t>Fiscal Year Ended</t>
  </si>
  <si>
    <t>Operating revenues:</t>
  </si>
  <si>
    <t xml:space="preserve">Passenger </t>
  </si>
  <si>
    <t>Other</t>
  </si>
  <si>
    <t>Total revenues</t>
  </si>
  <si>
    <t>Operating expenses:</t>
  </si>
  <si>
    <t>Aircraft fuel</t>
  </si>
  <si>
    <t>Wages, salaries and benefits</t>
  </si>
  <si>
    <t>Capacity purchase agreements</t>
  </si>
  <si>
    <t>Airport and navigation fees</t>
  </si>
  <si>
    <t>Depreciation, amortization &amp; impairment</t>
  </si>
  <si>
    <t>Aircraft maintenance</t>
  </si>
  <si>
    <t>Sales &amp; Distribution costs</t>
  </si>
  <si>
    <t>Aircraft rent</t>
  </si>
  <si>
    <t>Food, beverages and supplies</t>
  </si>
  <si>
    <t>Communications and Information technology</t>
  </si>
  <si>
    <t>Total operating expenses</t>
  </si>
  <si>
    <t>Net Operating income</t>
  </si>
  <si>
    <t>Non-operating income (expenses)</t>
  </si>
  <si>
    <t>Interest income</t>
  </si>
  <si>
    <t>Interest expense</t>
  </si>
  <si>
    <t>Total non-operating Income</t>
  </si>
  <si>
    <t>Income (loss) before income taxes</t>
  </si>
  <si>
    <t>Income taxes</t>
  </si>
  <si>
    <t>Earnings per share (Basic)</t>
  </si>
  <si>
    <t>Earnings per share (Diluted)</t>
  </si>
  <si>
    <t>NON-CONSOLIDATED STATEMENT OF FINANCIAL POSITION</t>
  </si>
  <si>
    <t>ASSETS</t>
  </si>
  <si>
    <t xml:space="preserve">Current: </t>
  </si>
  <si>
    <t>Cash and Cash equivalents</t>
  </si>
  <si>
    <t>Short-term investments</t>
  </si>
  <si>
    <t>Total cash  &amp; Short-term investments</t>
  </si>
  <si>
    <t>Restricted cash</t>
  </si>
  <si>
    <t>Accounts receivable</t>
  </si>
  <si>
    <t>Aircraft fuel inventory</t>
  </si>
  <si>
    <t>Spare parts and supplies inventory</t>
  </si>
  <si>
    <t>Prepaid expenses &amp; other current assets</t>
  </si>
  <si>
    <t>Intangible assets</t>
  </si>
  <si>
    <t>Deposit and other assets</t>
  </si>
  <si>
    <t>LIABILITIES</t>
  </si>
  <si>
    <t>Current:</t>
  </si>
  <si>
    <t>Account payable &amp; accrued liabilities</t>
  </si>
  <si>
    <t>Advance ticket sales</t>
  </si>
  <si>
    <t>Current portion of long-term debt &amp; finance leases</t>
  </si>
  <si>
    <t>Total current liabilities</t>
  </si>
  <si>
    <t>Pension &amp; other benefit liabilities</t>
  </si>
  <si>
    <t>Maintenance provisions</t>
  </si>
  <si>
    <t>Other long-term liabilities</t>
  </si>
  <si>
    <t>EQUITY</t>
  </si>
  <si>
    <t>Shareholders’ equity</t>
  </si>
  <si>
    <t>Share capital</t>
  </si>
  <si>
    <t>Contributed surplus</t>
  </si>
  <si>
    <t>Deficit</t>
  </si>
  <si>
    <t>Total shareholders’ equity</t>
  </si>
  <si>
    <t>Total liabilities &amp; equity</t>
  </si>
  <si>
    <t>NON-CONSOLIDATED STATEMENT OF CASH FLOW</t>
  </si>
  <si>
    <t>Cash Flows from (used for)</t>
  </si>
  <si>
    <t>Operating</t>
  </si>
  <si>
    <t>Net income (loss)</t>
  </si>
  <si>
    <t>Adjustments to reconcile to net cash from operations:</t>
  </si>
  <si>
    <t>Adjust for non-cash items:</t>
  </si>
  <si>
    <t>Fuel &amp; other derivatives</t>
  </si>
  <si>
    <t>Adjust for Changes in non-cash working capital items:</t>
  </si>
  <si>
    <t>Change in inventories</t>
  </si>
  <si>
    <t>Change in account receivable</t>
  </si>
  <si>
    <t>Change in Account Payable</t>
  </si>
  <si>
    <t>Change in advance ticket sales</t>
  </si>
  <si>
    <t>Change in pension &amp; other benefit liabilities</t>
  </si>
  <si>
    <t>Change in maintenance provisions</t>
  </si>
  <si>
    <t>Net cash flow from operating activities</t>
  </si>
  <si>
    <t>Financing</t>
  </si>
  <si>
    <t>Proceeds from borrowings</t>
  </si>
  <si>
    <t>Contributed Surplus</t>
  </si>
  <si>
    <t>Net cash flows used in financing activities</t>
  </si>
  <si>
    <t>Investing</t>
  </si>
  <si>
    <t>Additions to property, equipment &amp; intangible assets</t>
  </si>
  <si>
    <t>Proceeds from sale of assets</t>
  </si>
  <si>
    <t>Net cash flows used in investing activities</t>
  </si>
  <si>
    <t>Increase in cash &amp; cash equivalents</t>
  </si>
  <si>
    <t>Cash &amp; cash equivalents, beginning of year</t>
  </si>
  <si>
    <t>Cash &amp; cash equivalents, end of year</t>
  </si>
  <si>
    <t>Total Operating Expenses</t>
  </si>
  <si>
    <t>Interest Expense</t>
  </si>
  <si>
    <t>TOTAL ASSETS</t>
  </si>
  <si>
    <t>Total Current Liabilities</t>
  </si>
  <si>
    <t>Equity</t>
  </si>
  <si>
    <t>Net Income</t>
  </si>
  <si>
    <t>Cash</t>
  </si>
  <si>
    <t>Goodwill</t>
  </si>
  <si>
    <t>Total Liabilities</t>
  </si>
  <si>
    <t>Statement of Income</t>
  </si>
  <si>
    <t>Net interest income</t>
  </si>
  <si>
    <t>Total noninterest income</t>
  </si>
  <si>
    <t>Total noninterest expenses</t>
  </si>
  <si>
    <t>Income tax expense</t>
  </si>
  <si>
    <t>.</t>
  </si>
  <si>
    <t>Balance Sheet</t>
  </si>
  <si>
    <t>Assets:</t>
  </si>
  <si>
    <t>Cash and central bank balances</t>
  </si>
  <si>
    <t>Loans</t>
  </si>
  <si>
    <t>Property and equipment</t>
  </si>
  <si>
    <t xml:space="preserve">Goodwill and other intangible assets </t>
  </si>
  <si>
    <t>Deferred tax assets</t>
  </si>
  <si>
    <t>Total assets</t>
  </si>
  <si>
    <t>Liabilities and equity:</t>
  </si>
  <si>
    <t>Deposits</t>
  </si>
  <si>
    <t>Deferred tax liabilities</t>
  </si>
  <si>
    <t>Long-term debt</t>
  </si>
  <si>
    <t>Total liabilities</t>
  </si>
  <si>
    <t>Total liabilities and equity</t>
  </si>
  <si>
    <t>Financial Data: Management Accounting Income Statements (in 000s)</t>
  </si>
  <si>
    <t>REVENUES</t>
  </si>
  <si>
    <t xml:space="preserve">   Other income</t>
  </si>
  <si>
    <t xml:space="preserve"> Total Revenues</t>
  </si>
  <si>
    <t>BENEFITS AND EXPENSES</t>
  </si>
  <si>
    <t>EBIT</t>
  </si>
  <si>
    <t>Tax</t>
  </si>
  <si>
    <t>Variable Annuities</t>
  </si>
  <si>
    <t>Universal Life</t>
  </si>
  <si>
    <t>Term</t>
  </si>
  <si>
    <t>Total Revenues</t>
  </si>
  <si>
    <t>Separate Account Assets</t>
  </si>
  <si>
    <t>Total Assets</t>
  </si>
  <si>
    <t>Statutory Reserves</t>
  </si>
  <si>
    <t>Debt</t>
  </si>
  <si>
    <t>Statutory Equity</t>
  </si>
  <si>
    <t>Debt Ratio</t>
  </si>
  <si>
    <t>Variable Annuity</t>
  </si>
  <si>
    <t>Cash, Invested and Other Assets</t>
  </si>
  <si>
    <t>SNAPPY Financials</t>
  </si>
  <si>
    <t>Summary of Operations (in 000s)</t>
  </si>
  <si>
    <t>Premiums</t>
  </si>
  <si>
    <t>Net investment income</t>
  </si>
  <si>
    <t>Death Benefits</t>
  </si>
  <si>
    <t xml:space="preserve">Surrender Benefits </t>
  </si>
  <si>
    <t>Increase in Reserves</t>
  </si>
  <si>
    <t>Total Benefits</t>
  </si>
  <si>
    <t>Sales Expenses</t>
  </si>
  <si>
    <t>General Insurance Expenses</t>
  </si>
  <si>
    <t>Insurance Taxes, Licenses, and Fees</t>
  </si>
  <si>
    <t>Total Expenses</t>
  </si>
  <si>
    <t>Net Gain from Operations before FIT</t>
  </si>
  <si>
    <t>Federal Income Tax</t>
  </si>
  <si>
    <t>Balance Sheet (in 000s)</t>
  </si>
  <si>
    <t>Assets</t>
  </si>
  <si>
    <t>Bonds</t>
  </si>
  <si>
    <t>Furniture and Equipment</t>
  </si>
  <si>
    <t>Liabilities</t>
  </si>
  <si>
    <t>Surplus</t>
  </si>
  <si>
    <t>Income Statements For Selected Products:</t>
  </si>
  <si>
    <t>Balance Sheets For Selected Products:</t>
  </si>
  <si>
    <t>Proj 2025</t>
  </si>
  <si>
    <t>Note:  Years 2022-2024 are actual results and years 2025-2027 are forecasts.</t>
  </si>
  <si>
    <t xml:space="preserve">     Premium - First Year </t>
  </si>
  <si>
    <t xml:space="preserve">     Premium - Renewal </t>
  </si>
  <si>
    <t xml:space="preserve">   Total Premiums </t>
  </si>
  <si>
    <t xml:space="preserve">   Net Investment Income </t>
  </si>
  <si>
    <t xml:space="preserve">     Claims </t>
  </si>
  <si>
    <t xml:space="preserve">     Surrender and other benefits </t>
  </si>
  <si>
    <t xml:space="preserve">     Incr in reserves &amp; S/A Transfers </t>
  </si>
  <si>
    <t xml:space="preserve">   Total Benefits </t>
  </si>
  <si>
    <t xml:space="preserve">     Field Compensation </t>
  </si>
  <si>
    <t xml:space="preserve">     Change in DAC </t>
  </si>
  <si>
    <t xml:space="preserve">   Total Acquisition Costs </t>
  </si>
  <si>
    <t xml:space="preserve">   Total Administrative Expenses </t>
  </si>
  <si>
    <t xml:space="preserve"> Total Benefits and Expenses </t>
  </si>
  <si>
    <t>Note:  Management accounting results do not include net changes in fair value of VA guarantees and the related hedges</t>
  </si>
  <si>
    <t xml:space="preserve">     Increase in reserves </t>
  </si>
  <si>
    <t>RBC Ratio</t>
  </si>
  <si>
    <t>Foreign exchange gain(loss)</t>
  </si>
  <si>
    <t>Interest capitalized</t>
  </si>
  <si>
    <t>Net financing expense relating to employee benefits</t>
  </si>
  <si>
    <t>Loss on financial instruments recorded at fair value</t>
  </si>
  <si>
    <t>EXHIBIT 1</t>
  </si>
  <si>
    <t>Blue Jay Air Corporation</t>
  </si>
  <si>
    <t>NON-CONSOLIDATED STATEMENTS OF OPERATIONS</t>
  </si>
  <si>
    <t>EXHIBIT 2</t>
  </si>
  <si>
    <t>Total current assets</t>
  </si>
  <si>
    <t>Long-term debt and finance leases</t>
  </si>
  <si>
    <t>EXHIBIT 3</t>
  </si>
  <si>
    <t>Deferred income tax</t>
  </si>
  <si>
    <t>Reduction of long-term debt obligations</t>
  </si>
  <si>
    <t>Reduction of finance lease obligations</t>
  </si>
  <si>
    <t>Blue Jay Tire Corporation</t>
  </si>
  <si>
    <t>NON-CONSOLIDATED STATEMENT OF OPERATIONS (US Dollars in millions)</t>
  </si>
  <si>
    <t>FISCAL YEAR ending 12/31/YYYY</t>
  </si>
  <si>
    <t>Total Gross Sales</t>
  </si>
  <si>
    <t>Total Costs of Sales</t>
  </si>
  <si>
    <t>Net Revenue</t>
  </si>
  <si>
    <t>Operating Income or Loss</t>
  </si>
  <si>
    <t xml:space="preserve">Total Other Income/Expenses Net (Note 1) </t>
  </si>
  <si>
    <t>Earnings Before Interest &amp; Taxes</t>
  </si>
  <si>
    <t>Income Before Taxes</t>
  </si>
  <si>
    <t>Income Taxes</t>
  </si>
  <si>
    <t>Net Income from Continuing Ops</t>
  </si>
  <si>
    <t>Notes:</t>
  </si>
  <si>
    <t xml:space="preserve">   (1)  Performance of the tire warranty program and Sales from travel &amp; restaurant guide books</t>
  </si>
  <si>
    <t>NON-CONSOLIDATED STATEMENT OF FINANCIAL POSITION (US Dollars in millions)</t>
  </si>
  <si>
    <t>Current Assets</t>
  </si>
  <si>
    <t>LIABILITIES and EQUITY</t>
  </si>
  <si>
    <t>TOTAL LIABILITIES</t>
  </si>
  <si>
    <t>TOTAL EQUITY</t>
  </si>
  <si>
    <t>TOTAL LIABILITIES and EQUITY</t>
  </si>
  <si>
    <t>NON-CONSOLIDATED STATEMENT OF CASH FLOW (US Dollars in millions)</t>
  </si>
  <si>
    <t>Operating Activities, Misc Other</t>
  </si>
  <si>
    <t>Total Cash Flow From Operating Activities</t>
  </si>
  <si>
    <t>Total Cash Flow From Investing Activities</t>
  </si>
  <si>
    <t>Total Cash Flow From Financing Activities</t>
  </si>
  <si>
    <t>Change In Cash and Cash Equivalents</t>
  </si>
  <si>
    <t>2024 Annual Report – Big Ben</t>
  </si>
  <si>
    <t>in millions of euros</t>
  </si>
  <si>
    <t xml:space="preserve">   Interest income</t>
  </si>
  <si>
    <t xml:space="preserve">   Interest expense</t>
  </si>
  <si>
    <t xml:space="preserve">   Commissions and fee income</t>
  </si>
  <si>
    <t xml:space="preserve">   Net gains (losses) on financial assets</t>
  </si>
  <si>
    <t xml:space="preserve">   Compensation and benefits</t>
  </si>
  <si>
    <t xml:space="preserve">   General and administrative expenses</t>
  </si>
  <si>
    <t xml:space="preserve">   Impairment of goodwill and other intangible assets</t>
  </si>
  <si>
    <t>Projected
Dec 31,2025</t>
  </si>
  <si>
    <t>Dec 31,2024</t>
  </si>
  <si>
    <t>Dec 31,2023</t>
  </si>
  <si>
    <t>Dec 31,2022</t>
  </si>
  <si>
    <t>Total financial assets</t>
  </si>
  <si>
    <t>Income tax assets</t>
  </si>
  <si>
    <t>Tax liabilities</t>
  </si>
  <si>
    <t>Total  shareholder's equity</t>
  </si>
  <si>
    <t>Financial Data: Statutory Balance Sheets (in 000s) and Debt</t>
  </si>
  <si>
    <r>
      <t>SEA Financial Exhibits</t>
    </r>
    <r>
      <rPr>
        <b/>
        <i/>
        <sz val="12"/>
        <color rgb="FFC00000"/>
        <rFont val="Calibri"/>
        <family val="2"/>
        <scheme val="minor"/>
      </rPr>
      <t xml:space="preserve"> </t>
    </r>
  </si>
  <si>
    <t>Net Operating Statement (in CAD 000s)</t>
  </si>
  <si>
    <t>Passenger revenues</t>
  </si>
  <si>
    <t>Freight, charters, aircraft sales, and other</t>
  </si>
  <si>
    <t>Total operating revenues</t>
  </si>
  <si>
    <t>Salaries, wages and benefits</t>
  </si>
  <si>
    <t>Aircraft maintenance, material, repairs, and other</t>
  </si>
  <si>
    <t>Depreciation and amortization</t>
  </si>
  <si>
    <t>Other operating expense</t>
  </si>
  <si>
    <t>Operating income</t>
  </si>
  <si>
    <t>Interest expense, net</t>
  </si>
  <si>
    <t>Income tax benefit (expense)</t>
  </si>
  <si>
    <t>Balance Sheet (in CAD 000s)</t>
  </si>
  <si>
    <t>Cash and Short-Term Investments</t>
  </si>
  <si>
    <t>Accounts Receivable</t>
  </si>
  <si>
    <t>Fuel, Parts, and Other Inventory</t>
  </si>
  <si>
    <t>Total Current Assets</t>
  </si>
  <si>
    <t>Property, Equipment, and Other Assets</t>
  </si>
  <si>
    <t>Current Liabilities</t>
  </si>
  <si>
    <t>Long Term Debt</t>
  </si>
  <si>
    <t>Capital</t>
  </si>
  <si>
    <t>Retained Earnings</t>
  </si>
  <si>
    <t>Owner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</si>
</sst>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$-409]#,##0.00"/>
    <numFmt numFmtId="167" formatCode="[$-409]mmm\ d\,\ yyyy;@"/>
    <numFmt numFmtId="168" formatCode="mm/dd/yy;@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 tint="-0.89999084444715716"/>
      <name val="Arial"/>
      <family val="2"/>
    </font>
    <font>
      <b/>
      <sz val="14"/>
      <name val="Calibri"/>
      <family val="2"/>
      <scheme val="minor"/>
    </font>
    <font>
      <b/>
      <sz val="14"/>
      <color indexed="62"/>
      <name val="Arial"/>
      <family val="2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9"/>
      <color indexed="55"/>
      <name val="Arial"/>
      <family val="2"/>
    </font>
    <font>
      <sz val="11"/>
      <name val="Calibri"/>
      <family val="2"/>
      <scheme val="minor"/>
    </font>
    <font>
      <sz val="10"/>
      <color indexed="5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Univers Condensed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9"/>
      </right>
      <top/>
      <bottom style="medium">
        <color indexed="23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</borders>
  <cellStyleXfs count="1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7" applyNumberFormat="0" applyAlignment="0" applyProtection="0"/>
    <xf numFmtId="0" fontId="9" fillId="21" borderId="8" applyNumberFormat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7" applyNumberFormat="0" applyAlignment="0" applyProtection="0"/>
    <xf numFmtId="0" fontId="18" fillId="0" borderId="12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20" fillId="0" borderId="0" applyNumberFormat="0" applyFill="0" applyBorder="0" applyProtection="0">
      <alignment vertical="top" wrapText="1"/>
    </xf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3" borderId="13" applyNumberFormat="0" applyFont="0" applyAlignment="0" applyProtection="0"/>
    <xf numFmtId="0" fontId="21" fillId="20" borderId="14" applyNumberFormat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48" fillId="0" borderId="0"/>
    <xf numFmtId="0" fontId="49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>
      <alignment vertical="top"/>
    </xf>
    <xf numFmtId="0" fontId="10" fillId="0" borderId="0"/>
    <xf numFmtId="166" fontId="10" fillId="0" borderId="0"/>
    <xf numFmtId="0" fontId="5" fillId="0" borderId="0"/>
    <xf numFmtId="0" fontId="10" fillId="0" borderId="0"/>
    <xf numFmtId="0" fontId="47" fillId="0" borderId="0">
      <alignment vertical="top"/>
    </xf>
    <xf numFmtId="0" fontId="47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10" fillId="0" borderId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7" fillId="0" borderId="0"/>
    <xf numFmtId="9" fontId="5" fillId="0" borderId="0" applyFont="0" applyFill="0" applyBorder="0" applyAlignment="0" applyProtection="0"/>
    <xf numFmtId="0" fontId="10" fillId="0" borderId="0"/>
    <xf numFmtId="0" fontId="10" fillId="0" borderId="0"/>
    <xf numFmtId="9" fontId="45" fillId="0" borderId="0" applyFont="0" applyFill="0" applyBorder="0" applyAlignment="0" applyProtection="0"/>
  </cellStyleXfs>
  <cellXfs count="149">
    <xf numFmtId="0" fontId="0" fillId="0" borderId="0" xfId="0"/>
    <xf numFmtId="164" fontId="0" fillId="0" borderId="0" xfId="1" applyNumberFormat="1" applyFont="1"/>
    <xf numFmtId="0" fontId="0" fillId="24" borderId="0" xfId="0" applyFill="1"/>
    <xf numFmtId="0" fontId="2" fillId="0" borderId="0" xfId="0" applyFont="1"/>
    <xf numFmtId="0" fontId="0" fillId="0" borderId="0" xfId="0" applyAlignment="1">
      <alignment horizontal="left"/>
    </xf>
    <xf numFmtId="0" fontId="27" fillId="0" borderId="0" xfId="0" applyFont="1"/>
    <xf numFmtId="0" fontId="2" fillId="0" borderId="6" xfId="0" applyFont="1" applyBorder="1"/>
    <xf numFmtId="164" fontId="0" fillId="0" borderId="6" xfId="1" applyNumberFormat="1" applyFont="1" applyBorder="1"/>
    <xf numFmtId="0" fontId="0" fillId="0" borderId="6" xfId="0" applyBorder="1"/>
    <xf numFmtId="3" fontId="0" fillId="0" borderId="0" xfId="0" applyNumberFormat="1"/>
    <xf numFmtId="1" fontId="0" fillId="0" borderId="0" xfId="0" applyNumberFormat="1"/>
    <xf numFmtId="15" fontId="0" fillId="0" borderId="0" xfId="0" applyNumberFormat="1"/>
    <xf numFmtId="37" fontId="0" fillId="0" borderId="0" xfId="0" applyNumberFormat="1"/>
    <xf numFmtId="0" fontId="3" fillId="0" borderId="0" xfId="0" applyFont="1"/>
    <xf numFmtId="0" fontId="30" fillId="0" borderId="0" xfId="0" applyFont="1"/>
    <xf numFmtId="0" fontId="32" fillId="0" borderId="0" xfId="0" applyFont="1"/>
    <xf numFmtId="0" fontId="35" fillId="0" borderId="0" xfId="0" applyFont="1"/>
    <xf numFmtId="0" fontId="36" fillId="25" borderId="19" xfId="0" applyFont="1" applyFill="1" applyBorder="1" applyAlignment="1">
      <alignment horizontal="right" wrapText="1"/>
    </xf>
    <xf numFmtId="0" fontId="38" fillId="25" borderId="19" xfId="0" applyFont="1" applyFill="1" applyBorder="1" applyAlignment="1">
      <alignment horizontal="right" wrapText="1"/>
    </xf>
    <xf numFmtId="0" fontId="39" fillId="0" borderId="0" xfId="0" applyFont="1"/>
    <xf numFmtId="0" fontId="0" fillId="0" borderId="20" xfId="0" applyBorder="1"/>
    <xf numFmtId="0" fontId="30" fillId="0" borderId="20" xfId="0" applyFont="1" applyBorder="1"/>
    <xf numFmtId="3" fontId="30" fillId="0" borderId="0" xfId="0" applyNumberFormat="1" applyFont="1"/>
    <xf numFmtId="0" fontId="10" fillId="0" borderId="0" xfId="0" applyFont="1"/>
    <xf numFmtId="0" fontId="10" fillId="0" borderId="21" xfId="0" applyFont="1" applyBorder="1"/>
    <xf numFmtId="3" fontId="10" fillId="0" borderId="0" xfId="0" applyNumberFormat="1" applyFont="1"/>
    <xf numFmtId="164" fontId="10" fillId="0" borderId="0" xfId="1" applyNumberFormat="1" applyFont="1" applyBorder="1" applyAlignment="1"/>
    <xf numFmtId="0" fontId="37" fillId="0" borderId="0" xfId="0" applyFont="1"/>
    <xf numFmtId="0" fontId="43" fillId="0" borderId="0" xfId="0" applyFont="1"/>
    <xf numFmtId="10" fontId="37" fillId="0" borderId="0" xfId="2" applyNumberFormat="1" applyFont="1"/>
    <xf numFmtId="0" fontId="42" fillId="0" borderId="0" xfId="0" applyFont="1" applyAlignment="1">
      <alignment horizontal="center"/>
    </xf>
    <xf numFmtId="3" fontId="43" fillId="0" borderId="0" xfId="0" applyNumberFormat="1" applyFont="1" applyAlignment="1">
      <alignment horizontal="right" vertical="center"/>
    </xf>
    <xf numFmtId="164" fontId="43" fillId="0" borderId="0" xfId="0" applyNumberFormat="1" applyFont="1"/>
    <xf numFmtId="0" fontId="2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2" fillId="0" borderId="6" xfId="1" applyNumberFormat="1" applyFont="1" applyBorder="1"/>
    <xf numFmtId="3" fontId="0" fillId="0" borderId="6" xfId="0" applyNumberFormat="1" applyBorder="1"/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/>
    <xf numFmtId="164" fontId="0" fillId="0" borderId="6" xfId="1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0" fontId="0" fillId="0" borderId="16" xfId="0" applyBorder="1"/>
    <xf numFmtId="0" fontId="2" fillId="0" borderId="6" xfId="0" applyFont="1" applyBorder="1" applyAlignment="1">
      <alignment vertical="top"/>
    </xf>
    <xf numFmtId="0" fontId="3" fillId="0" borderId="0" xfId="0" applyFont="1" applyAlignment="1">
      <alignment vertical="center"/>
    </xf>
    <xf numFmtId="37" fontId="43" fillId="0" borderId="6" xfId="35" applyNumberFormat="1" applyFont="1" applyBorder="1" applyAlignment="1"/>
    <xf numFmtId="37" fontId="42" fillId="0" borderId="6" xfId="35" applyNumberFormat="1" applyFont="1" applyBorder="1"/>
    <xf numFmtId="37" fontId="42" fillId="0" borderId="6" xfId="35" applyNumberFormat="1" applyFont="1" applyBorder="1" applyAlignment="1"/>
    <xf numFmtId="37" fontId="43" fillId="0" borderId="0" xfId="0" applyNumberFormat="1" applyFont="1"/>
    <xf numFmtId="0" fontId="42" fillId="0" borderId="6" xfId="0" applyFont="1" applyBorder="1"/>
    <xf numFmtId="0" fontId="43" fillId="0" borderId="6" xfId="0" applyFont="1" applyBorder="1"/>
    <xf numFmtId="3" fontId="43" fillId="0" borderId="6" xfId="0" applyNumberFormat="1" applyFont="1" applyBorder="1" applyAlignment="1">
      <alignment horizontal="right" vertical="center"/>
    </xf>
    <xf numFmtId="3" fontId="42" fillId="0" borderId="6" xfId="0" applyNumberFormat="1" applyFont="1" applyBorder="1" applyAlignment="1">
      <alignment horizontal="right" vertical="center"/>
    </xf>
    <xf numFmtId="2" fontId="0" fillId="0" borderId="0" xfId="1" applyNumberFormat="1" applyFont="1"/>
    <xf numFmtId="0" fontId="52" fillId="0" borderId="0" xfId="0" applyFont="1" applyAlignment="1">
      <alignment vertical="center"/>
    </xf>
    <xf numFmtId="0" fontId="44" fillId="0" borderId="6" xfId="106" applyFont="1" applyFill="1" applyBorder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7" fillId="0" borderId="4" xfId="0" applyNumberFormat="1" applyFont="1" applyBorder="1" applyAlignment="1">
      <alignment vertical="center"/>
    </xf>
    <xf numFmtId="3" fontId="50" fillId="0" borderId="4" xfId="0" applyNumberFormat="1" applyFont="1" applyBorder="1" applyAlignment="1">
      <alignment vertical="center"/>
    </xf>
    <xf numFmtId="0" fontId="51" fillId="0" borderId="4" xfId="0" applyFont="1" applyBorder="1" applyAlignment="1">
      <alignment vertical="center"/>
    </xf>
    <xf numFmtId="0" fontId="50" fillId="0" borderId="4" xfId="0" applyFont="1" applyBorder="1" applyAlignment="1">
      <alignment vertical="center"/>
    </xf>
    <xf numFmtId="0" fontId="50" fillId="0" borderId="0" xfId="0" applyFont="1" applyAlignment="1">
      <alignment vertical="center"/>
    </xf>
    <xf numFmtId="3" fontId="50" fillId="0" borderId="0" xfId="0" applyNumberFormat="1" applyFont="1" applyAlignment="1">
      <alignment vertical="center"/>
    </xf>
    <xf numFmtId="0" fontId="50" fillId="0" borderId="1" xfId="0" applyFont="1" applyBorder="1" applyAlignment="1">
      <alignment vertical="center"/>
    </xf>
    <xf numFmtId="9" fontId="27" fillId="0" borderId="2" xfId="0" applyNumberFormat="1" applyFont="1" applyBorder="1" applyAlignment="1">
      <alignment vertical="center"/>
    </xf>
    <xf numFmtId="9" fontId="27" fillId="0" borderId="4" xfId="0" applyNumberFormat="1" applyFont="1" applyBorder="1" applyAlignment="1">
      <alignment vertical="center"/>
    </xf>
    <xf numFmtId="167" fontId="2" fillId="0" borderId="6" xfId="0" applyNumberFormat="1" applyFont="1" applyBorder="1" applyAlignment="1">
      <alignment horizontal="right" vertical="top"/>
    </xf>
    <xf numFmtId="0" fontId="0" fillId="0" borderId="16" xfId="0" applyBorder="1" applyAlignment="1">
      <alignment horizontal="right"/>
    </xf>
    <xf numFmtId="0" fontId="2" fillId="0" borderId="18" xfId="0" applyFont="1" applyBorder="1" applyAlignment="1">
      <alignment vertical="center" wrapText="1"/>
    </xf>
    <xf numFmtId="37" fontId="2" fillId="0" borderId="6" xfId="0" applyNumberFormat="1" applyFont="1" applyBorder="1" applyAlignment="1">
      <alignment horizontal="right"/>
    </xf>
    <xf numFmtId="0" fontId="1" fillId="0" borderId="18" xfId="0" applyFont="1" applyBorder="1" applyAlignment="1">
      <alignment vertical="center" wrapText="1"/>
    </xf>
    <xf numFmtId="37" fontId="0" fillId="0" borderId="16" xfId="0" applyNumberFormat="1" applyBorder="1" applyAlignment="1">
      <alignment horizontal="right"/>
    </xf>
    <xf numFmtId="0" fontId="1" fillId="0" borderId="17" xfId="0" applyFont="1" applyBorder="1" applyAlignment="1">
      <alignment vertical="center" wrapText="1"/>
    </xf>
    <xf numFmtId="37" fontId="2" fillId="0" borderId="16" xfId="0" applyNumberFormat="1" applyFont="1" applyBorder="1" applyAlignment="1">
      <alignment horizontal="right"/>
    </xf>
    <xf numFmtId="0" fontId="0" fillId="0" borderId="18" xfId="0" applyBorder="1"/>
    <xf numFmtId="0" fontId="2" fillId="0" borderId="6" xfId="0" applyFont="1" applyBorder="1" applyAlignment="1">
      <alignment vertical="center" wrapText="1"/>
    </xf>
    <xf numFmtId="39" fontId="2" fillId="0" borderId="16" xfId="0" applyNumberFormat="1" applyFont="1" applyBorder="1" applyAlignment="1">
      <alignment horizontal="right"/>
    </xf>
    <xf numFmtId="0" fontId="2" fillId="0" borderId="17" xfId="0" applyFont="1" applyBorder="1" applyAlignment="1">
      <alignment vertical="center" wrapText="1"/>
    </xf>
    <xf numFmtId="39" fontId="2" fillId="0" borderId="6" xfId="0" applyNumberFormat="1" applyFont="1" applyBorder="1" applyAlignment="1">
      <alignment horizontal="right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37" fontId="0" fillId="0" borderId="6" xfId="0" applyNumberFormat="1" applyBorder="1" applyAlignment="1">
      <alignment horizontal="right"/>
    </xf>
    <xf numFmtId="0" fontId="0" fillId="0" borderId="18" xfId="0" applyBorder="1" applyAlignment="1">
      <alignment vertical="center" wrapText="1"/>
    </xf>
    <xf numFmtId="37" fontId="2" fillId="0" borderId="17" xfId="0" applyNumberFormat="1" applyFont="1" applyBorder="1" applyAlignment="1">
      <alignment horizontal="right"/>
    </xf>
    <xf numFmtId="37" fontId="0" fillId="0" borderId="17" xfId="0" applyNumberFormat="1" applyBorder="1" applyAlignment="1">
      <alignment horizontal="right"/>
    </xf>
    <xf numFmtId="0" fontId="55" fillId="0" borderId="1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" fontId="26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37" fontId="0" fillId="0" borderId="6" xfId="0" applyNumberFormat="1" applyBorder="1"/>
    <xf numFmtId="37" fontId="0" fillId="0" borderId="6" xfId="0" applyNumberFormat="1" applyBorder="1" applyAlignment="1">
      <alignment vertical="center" wrapText="1"/>
    </xf>
    <xf numFmtId="37" fontId="1" fillId="0" borderId="6" xfId="0" applyNumberFormat="1" applyFont="1" applyBorder="1" applyAlignment="1">
      <alignment vertical="center" wrapText="1"/>
    </xf>
    <xf numFmtId="37" fontId="2" fillId="0" borderId="6" xfId="0" applyNumberFormat="1" applyFont="1" applyBorder="1" applyAlignment="1">
      <alignment vertical="center" wrapText="1"/>
    </xf>
    <xf numFmtId="37" fontId="0" fillId="0" borderId="6" xfId="1" applyNumberFormat="1" applyFont="1" applyFill="1" applyBorder="1" applyAlignment="1">
      <alignment horizontal="right" wrapText="1"/>
    </xf>
    <xf numFmtId="37" fontId="2" fillId="0" borderId="6" xfId="1" applyNumberFormat="1" applyFont="1" applyFill="1" applyBorder="1" applyAlignment="1">
      <alignment horizontal="right" wrapText="1"/>
    </xf>
    <xf numFmtId="37" fontId="1" fillId="0" borderId="6" xfId="1" applyNumberFormat="1" applyFont="1" applyFill="1" applyBorder="1" applyAlignment="1">
      <alignment horizontal="right" wrapText="1"/>
    </xf>
    <xf numFmtId="1" fontId="2" fillId="0" borderId="6" xfId="0" applyNumberFormat="1" applyFon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37" fontId="2" fillId="0" borderId="4" xfId="0" applyNumberFormat="1" applyFont="1" applyBorder="1" applyAlignment="1">
      <alignment horizontal="right" vertical="center" wrapText="1"/>
    </xf>
    <xf numFmtId="37" fontId="0" fillId="0" borderId="4" xfId="0" applyNumberFormat="1" applyBorder="1" applyAlignment="1">
      <alignment horizontal="right" vertical="center" wrapText="1"/>
    </xf>
    <xf numFmtId="0" fontId="31" fillId="0" borderId="0" xfId="0" applyFont="1" applyAlignment="1" applyProtection="1">
      <alignment horizontal="center" wrapText="1"/>
      <protection locked="0"/>
    </xf>
    <xf numFmtId="0" fontId="34" fillId="0" borderId="0" xfId="0" applyFont="1" applyAlignment="1">
      <alignment horizontal="center"/>
    </xf>
    <xf numFmtId="0" fontId="37" fillId="0" borderId="6" xfId="0" applyFont="1" applyBorder="1"/>
    <xf numFmtId="1" fontId="34" fillId="0" borderId="6" xfId="0" applyNumberFormat="1" applyFont="1" applyBorder="1" applyAlignment="1" applyProtection="1">
      <alignment horizontal="right" wrapText="1"/>
      <protection locked="0"/>
    </xf>
    <xf numFmtId="49" fontId="37" fillId="0" borderId="6" xfId="0" applyNumberFormat="1" applyFont="1" applyBorder="1" applyAlignment="1" applyProtection="1">
      <alignment wrapText="1"/>
      <protection locked="0"/>
    </xf>
    <xf numFmtId="1" fontId="37" fillId="0" borderId="6" xfId="0" applyNumberFormat="1" applyFont="1" applyBorder="1"/>
    <xf numFmtId="49" fontId="34" fillId="0" borderId="6" xfId="0" applyNumberFormat="1" applyFont="1" applyBorder="1" applyAlignment="1" applyProtection="1">
      <alignment wrapText="1"/>
      <protection locked="0"/>
    </xf>
    <xf numFmtId="3" fontId="34" fillId="0" borderId="6" xfId="0" applyNumberFormat="1" applyFont="1" applyBorder="1" applyAlignment="1" applyProtection="1">
      <alignment wrapText="1"/>
      <protection locked="0"/>
    </xf>
    <xf numFmtId="3" fontId="37" fillId="0" borderId="6" xfId="0" applyNumberFormat="1" applyFont="1" applyBorder="1" applyAlignment="1" applyProtection="1">
      <alignment wrapText="1"/>
      <protection locked="0"/>
    </xf>
    <xf numFmtId="37" fontId="37" fillId="0" borderId="6" xfId="0" applyNumberFormat="1" applyFont="1" applyBorder="1" applyAlignment="1" applyProtection="1">
      <alignment horizontal="right" wrapText="1"/>
      <protection locked="0"/>
    </xf>
    <xf numFmtId="0" fontId="37" fillId="0" borderId="6" xfId="0" applyFont="1" applyBorder="1" applyAlignment="1" applyProtection="1">
      <alignment wrapText="1"/>
      <protection locked="0"/>
    </xf>
    <xf numFmtId="37" fontId="34" fillId="0" borderId="6" xfId="0" applyNumberFormat="1" applyFont="1" applyBorder="1" applyAlignment="1" applyProtection="1">
      <alignment horizontal="right" wrapText="1"/>
      <protection locked="0"/>
    </xf>
    <xf numFmtId="0" fontId="34" fillId="0" borderId="6" xfId="0" applyFont="1" applyBorder="1" applyAlignment="1">
      <alignment horizontal="left" indent="1"/>
    </xf>
    <xf numFmtId="0" fontId="41" fillId="0" borderId="6" xfId="0" applyFont="1" applyBorder="1"/>
    <xf numFmtId="0" fontId="42" fillId="0" borderId="6" xfId="0" applyFont="1" applyBorder="1" applyAlignment="1">
      <alignment wrapText="1"/>
    </xf>
    <xf numFmtId="168" fontId="42" fillId="0" borderId="6" xfId="35" applyNumberFormat="1" applyFont="1" applyBorder="1" applyAlignment="1">
      <alignment horizontal="center" wrapText="1"/>
    </xf>
    <xf numFmtId="49" fontId="42" fillId="0" borderId="6" xfId="0" applyNumberFormat="1" applyFont="1" applyBorder="1" applyAlignment="1" applyProtection="1">
      <alignment wrapText="1"/>
      <protection locked="0"/>
    </xf>
    <xf numFmtId="37" fontId="43" fillId="0" borderId="6" xfId="35" applyNumberFormat="1" applyFont="1" applyFill="1" applyBorder="1" applyAlignment="1"/>
    <xf numFmtId="0" fontId="58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2" fillId="0" borderId="6" xfId="0" applyFont="1" applyBorder="1" applyAlignment="1">
      <alignment horizontal="right"/>
    </xf>
    <xf numFmtId="164" fontId="60" fillId="0" borderId="6" xfId="1" applyNumberFormat="1" applyFont="1" applyFill="1" applyBorder="1"/>
    <xf numFmtId="164" fontId="2" fillId="0" borderId="6" xfId="1" applyNumberFormat="1" applyFont="1" applyBorder="1"/>
    <xf numFmtId="164" fontId="61" fillId="0" borderId="6" xfId="1" applyNumberFormat="1" applyFont="1" applyFill="1" applyBorder="1"/>
    <xf numFmtId="164" fontId="61" fillId="0" borderId="0" xfId="1" applyNumberFormat="1" applyFont="1" applyFill="1" applyBorder="1"/>
    <xf numFmtId="0" fontId="0" fillId="0" borderId="0" xfId="0" applyAlignment="1">
      <alignment wrapText="1"/>
    </xf>
    <xf numFmtId="0" fontId="31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49" fontId="33" fillId="0" borderId="5" xfId="0" applyNumberFormat="1" applyFont="1" applyBorder="1" applyAlignment="1" applyProtection="1">
      <alignment horizontal="center" wrapText="1"/>
      <protection locked="0"/>
    </xf>
    <xf numFmtId="0" fontId="40" fillId="0" borderId="0" xfId="0" applyFont="1" applyAlignment="1">
      <alignment horizontal="center"/>
    </xf>
    <xf numFmtId="49" fontId="33" fillId="0" borderId="5" xfId="0" applyNumberFormat="1" applyFont="1" applyBorder="1" applyAlignment="1" applyProtection="1">
      <alignment horizontal="center"/>
      <protection locked="0"/>
    </xf>
    <xf numFmtId="0" fontId="57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>
      <alignment horizontal="left" vertical="center" wrapText="1"/>
    </xf>
  </cellXfs>
  <cellStyles count="142">
    <cellStyle name=" 1" xfId="123" xr:uid="{00000000-0005-0000-0000-000000000000}"/>
    <cellStyle name=" 1 2" xfId="122" xr:uid="{00000000-0005-0000-0000-000001000000}"/>
    <cellStyle name=" 2" xfId="118" xr:uid="{00000000-0005-0000-0000-000002000000}"/>
    <cellStyle name=" 3" xfId="121" xr:uid="{00000000-0005-0000-0000-000003000000}"/>
    <cellStyle name=" 4" xfId="120" xr:uid="{00000000-0005-0000-0000-000004000000}"/>
    <cellStyle name=" 5" xfId="119" xr:uid="{00000000-0005-0000-0000-000005000000}"/>
    <cellStyle name=" 6" xfId="116" xr:uid="{00000000-0005-0000-0000-000006000000}"/>
    <cellStyle name="_050722 - HR Data " xfId="124" xr:uid="{00000000-0005-0000-0000-000007000000}"/>
    <cellStyle name="_Copy of GMEC Financial Pack 221007 v2 " xfId="117" xr:uid="{00000000-0005-0000-0000-000008000000}"/>
    <cellStyle name="_CREG Journals CDS May " xfId="126" xr:uid="{00000000-0005-0000-0000-000009000000}"/>
    <cellStyle name="_Deals YTD " xfId="127" xr:uid="{00000000-0005-0000-0000-00000A000000}"/>
    <cellStyle name="_Equity_EPT Perf Fee " xfId="128" xr:uid="{00000000-0005-0000-0000-00000B000000}"/>
    <cellStyle name="_Flash Report_May 09_GMS " xfId="129" xr:uid="{00000000-0005-0000-0000-00000C000000}"/>
    <cellStyle name="_GMEC Financial Pack 301007  " xfId="130" xr:uid="{00000000-0005-0000-0000-00000D000000}"/>
    <cellStyle name="_Sheet1_EPT Perf Fee " xfId="131" xr:uid="{00000000-0005-0000-0000-00000E000000}"/>
    <cellStyle name="˙˙˙" xfId="132" xr:uid="{00000000-0005-0000-0000-00000F000000}"/>
    <cellStyle name="=C:\WINDOWS\SYSTEM32\COMMAND.COM" xfId="3" xr:uid="{00000000-0005-0000-0000-000010000000}"/>
    <cellStyle name="=C:\WINDOWS\SYSTEM32\COMMAND.COM 2" xfId="4" xr:uid="{00000000-0005-0000-0000-000011000000}"/>
    <cellStyle name="=C:\WINDOWS\SYSTEM32\COMMAND.COM_sample" xfId="5" xr:uid="{00000000-0005-0000-0000-000012000000}"/>
    <cellStyle name="20% - Accent1 2" xfId="6" xr:uid="{00000000-0005-0000-0000-000013000000}"/>
    <cellStyle name="20% - Accent2 2" xfId="7" xr:uid="{00000000-0005-0000-0000-000014000000}"/>
    <cellStyle name="20% - Accent3 2" xfId="8" xr:uid="{00000000-0005-0000-0000-000015000000}"/>
    <cellStyle name="20% - Accent4 2" xfId="9" xr:uid="{00000000-0005-0000-0000-000016000000}"/>
    <cellStyle name="20% - Accent5 2" xfId="10" xr:uid="{00000000-0005-0000-0000-000017000000}"/>
    <cellStyle name="20% - Accent6 2" xfId="11" xr:uid="{00000000-0005-0000-0000-000018000000}"/>
    <cellStyle name="40% - Accent1 2" xfId="12" xr:uid="{00000000-0005-0000-0000-000019000000}"/>
    <cellStyle name="40% - Accent2 2" xfId="13" xr:uid="{00000000-0005-0000-0000-00001A000000}"/>
    <cellStyle name="40% - Accent3 2" xfId="14" xr:uid="{00000000-0005-0000-0000-00001B000000}"/>
    <cellStyle name="40% - Accent4 2" xfId="15" xr:uid="{00000000-0005-0000-0000-00001C000000}"/>
    <cellStyle name="40% - Accent5 2" xfId="16" xr:uid="{00000000-0005-0000-0000-00001D000000}"/>
    <cellStyle name="40% - Accent6 2" xfId="17" xr:uid="{00000000-0005-0000-0000-00001E000000}"/>
    <cellStyle name="60% - Accent1 2" xfId="18" xr:uid="{00000000-0005-0000-0000-00001F000000}"/>
    <cellStyle name="60% - Accent2 2" xfId="19" xr:uid="{00000000-0005-0000-0000-000020000000}"/>
    <cellStyle name="60% - Accent3 2" xfId="20" xr:uid="{00000000-0005-0000-0000-000021000000}"/>
    <cellStyle name="60% - Accent4 2" xfId="21" xr:uid="{00000000-0005-0000-0000-000022000000}"/>
    <cellStyle name="60% - Accent5 2" xfId="22" xr:uid="{00000000-0005-0000-0000-000023000000}"/>
    <cellStyle name="60% - Accent6 2" xfId="23" xr:uid="{00000000-0005-0000-0000-000024000000}"/>
    <cellStyle name="Accent1 2" xfId="24" xr:uid="{00000000-0005-0000-0000-000025000000}"/>
    <cellStyle name="Accent2 2" xfId="25" xr:uid="{00000000-0005-0000-0000-000026000000}"/>
    <cellStyle name="Accent3 2" xfId="26" xr:uid="{00000000-0005-0000-0000-000027000000}"/>
    <cellStyle name="Accent4 2" xfId="27" xr:uid="{00000000-0005-0000-0000-000028000000}"/>
    <cellStyle name="Accent5 2" xfId="28" xr:uid="{00000000-0005-0000-0000-000029000000}"/>
    <cellStyle name="Accent6 2" xfId="29" xr:uid="{00000000-0005-0000-0000-00002A000000}"/>
    <cellStyle name="Bad 2" xfId="30" xr:uid="{00000000-0005-0000-0000-00002B000000}"/>
    <cellStyle name="Calculation 2" xfId="31" xr:uid="{00000000-0005-0000-0000-00002C000000}"/>
    <cellStyle name="Check Cell 2" xfId="32" xr:uid="{00000000-0005-0000-0000-00002D000000}"/>
    <cellStyle name="Comma" xfId="1" builtinId="3"/>
    <cellStyle name="Comma 10" xfId="33" xr:uid="{00000000-0005-0000-0000-00002F000000}"/>
    <cellStyle name="Comma 2" xfId="34" xr:uid="{00000000-0005-0000-0000-000030000000}"/>
    <cellStyle name="Comma 2 2" xfId="114" xr:uid="{00000000-0005-0000-0000-000031000000}"/>
    <cellStyle name="Comma 3" xfId="35" xr:uid="{00000000-0005-0000-0000-000032000000}"/>
    <cellStyle name="Comma 3 2" xfId="36" xr:uid="{00000000-0005-0000-0000-000033000000}"/>
    <cellStyle name="Comma 3 3" xfId="110" xr:uid="{00000000-0005-0000-0000-000034000000}"/>
    <cellStyle name="Comma 4" xfId="37" xr:uid="{00000000-0005-0000-0000-000035000000}"/>
    <cellStyle name="Comma 4 2" xfId="38" xr:uid="{00000000-0005-0000-0000-000036000000}"/>
    <cellStyle name="Comma 5" xfId="39" xr:uid="{00000000-0005-0000-0000-000037000000}"/>
    <cellStyle name="Comma 5 2" xfId="40" xr:uid="{00000000-0005-0000-0000-000038000000}"/>
    <cellStyle name="Comma 6" xfId="41" xr:uid="{00000000-0005-0000-0000-000039000000}"/>
    <cellStyle name="Comma 6 2" xfId="42" xr:uid="{00000000-0005-0000-0000-00003A000000}"/>
    <cellStyle name="Comma 7" xfId="43" xr:uid="{00000000-0005-0000-0000-00003B000000}"/>
    <cellStyle name="Comma 8" xfId="44" xr:uid="{00000000-0005-0000-0000-00003C000000}"/>
    <cellStyle name="Comma 9" xfId="45" xr:uid="{00000000-0005-0000-0000-00003D000000}"/>
    <cellStyle name="Currency 2" xfId="46" xr:uid="{00000000-0005-0000-0000-00003E000000}"/>
    <cellStyle name="Currency 2 2" xfId="47" xr:uid="{00000000-0005-0000-0000-00003F000000}"/>
    <cellStyle name="Currency 3" xfId="48" xr:uid="{00000000-0005-0000-0000-000040000000}"/>
    <cellStyle name="Currency 3 2" xfId="49" xr:uid="{00000000-0005-0000-0000-000041000000}"/>
    <cellStyle name="Currency 4" xfId="50" xr:uid="{00000000-0005-0000-0000-000042000000}"/>
    <cellStyle name="Currency 4 2" xfId="51" xr:uid="{00000000-0005-0000-0000-000043000000}"/>
    <cellStyle name="Explanatory Text 2" xfId="52" xr:uid="{00000000-0005-0000-0000-000044000000}"/>
    <cellStyle name="Good 2" xfId="53" xr:uid="{00000000-0005-0000-0000-000045000000}"/>
    <cellStyle name="Heading 1 2" xfId="54" xr:uid="{00000000-0005-0000-0000-000046000000}"/>
    <cellStyle name="Heading 2 2" xfId="55" xr:uid="{00000000-0005-0000-0000-000047000000}"/>
    <cellStyle name="Heading 3 2" xfId="56" xr:uid="{00000000-0005-0000-0000-000048000000}"/>
    <cellStyle name="Heading 4 2" xfId="57" xr:uid="{00000000-0005-0000-0000-000049000000}"/>
    <cellStyle name="Hyperlink" xfId="106" builtinId="8"/>
    <cellStyle name="Hyperlink 2" xfId="108" xr:uid="{00000000-0005-0000-0000-00004B000000}"/>
    <cellStyle name="Input 2" xfId="58" xr:uid="{00000000-0005-0000-0000-00004C000000}"/>
    <cellStyle name="Linked Cell 2" xfId="59" xr:uid="{00000000-0005-0000-0000-00004D000000}"/>
    <cellStyle name="Millares [0]_2AV_M_M " xfId="133" xr:uid="{00000000-0005-0000-0000-00004E000000}"/>
    <cellStyle name="Millares_2AV_M_M " xfId="134" xr:uid="{00000000-0005-0000-0000-00004F000000}"/>
    <cellStyle name="Moneda [0]_2AV_M_M " xfId="135" xr:uid="{00000000-0005-0000-0000-000050000000}"/>
    <cellStyle name="Moneda_2AV_M_M " xfId="136" xr:uid="{00000000-0005-0000-0000-000051000000}"/>
    <cellStyle name="Neutral 2" xfId="60" xr:uid="{00000000-0005-0000-0000-000052000000}"/>
    <cellStyle name="Normal" xfId="0" builtinId="0"/>
    <cellStyle name="Normal 10" xfId="61" xr:uid="{00000000-0005-0000-0000-000054000000}"/>
    <cellStyle name="Normal 11" xfId="62" xr:uid="{00000000-0005-0000-0000-000055000000}"/>
    <cellStyle name="Normal 12" xfId="63" xr:uid="{00000000-0005-0000-0000-000056000000}"/>
    <cellStyle name="Normal 13" xfId="105" xr:uid="{00000000-0005-0000-0000-000057000000}"/>
    <cellStyle name="Normal 14" xfId="107" xr:uid="{00000000-0005-0000-0000-000058000000}"/>
    <cellStyle name="Normal 2" xfId="64" xr:uid="{00000000-0005-0000-0000-000059000000}"/>
    <cellStyle name="Normal 2 2" xfId="65" xr:uid="{00000000-0005-0000-0000-00005A000000}"/>
    <cellStyle name="Normal 2 3" xfId="66" xr:uid="{00000000-0005-0000-0000-00005B000000}"/>
    <cellStyle name="Normal 2 3 2" xfId="137" xr:uid="{00000000-0005-0000-0000-00005C000000}"/>
    <cellStyle name="Normal 2_AFE201112_LO3_JZH_1_GO_v2" xfId="67" xr:uid="{00000000-0005-0000-0000-00005D000000}"/>
    <cellStyle name="Normal 3" xfId="68" xr:uid="{00000000-0005-0000-0000-00005E000000}"/>
    <cellStyle name="Normal 3 2" xfId="112" xr:uid="{00000000-0005-0000-0000-00005F000000}"/>
    <cellStyle name="Normal 3 3" xfId="109" xr:uid="{00000000-0005-0000-0000-000060000000}"/>
    <cellStyle name="Normal 4" xfId="69" xr:uid="{00000000-0005-0000-0000-000061000000}"/>
    <cellStyle name="Normal 4 2" xfId="125" xr:uid="{00000000-0005-0000-0000-000062000000}"/>
    <cellStyle name="Normal 5" xfId="70" xr:uid="{00000000-0005-0000-0000-000063000000}"/>
    <cellStyle name="Normal 6" xfId="71" xr:uid="{00000000-0005-0000-0000-000064000000}"/>
    <cellStyle name="Normal 6 2" xfId="72" xr:uid="{00000000-0005-0000-0000-000065000000}"/>
    <cellStyle name="Normal 6 2 2" xfId="73" xr:uid="{00000000-0005-0000-0000-000066000000}"/>
    <cellStyle name="Normal 6 3" xfId="74" xr:uid="{00000000-0005-0000-0000-000067000000}"/>
    <cellStyle name="Normal 6 3 2" xfId="75" xr:uid="{00000000-0005-0000-0000-000068000000}"/>
    <cellStyle name="Normal 6 4" xfId="76" xr:uid="{00000000-0005-0000-0000-000069000000}"/>
    <cellStyle name="Normal 7" xfId="77" xr:uid="{00000000-0005-0000-0000-00006A000000}"/>
    <cellStyle name="Normal 7 2" xfId="78" xr:uid="{00000000-0005-0000-0000-00006B000000}"/>
    <cellStyle name="Normal 7 2 2" xfId="79" xr:uid="{00000000-0005-0000-0000-00006C000000}"/>
    <cellStyle name="Normal 7 3" xfId="80" xr:uid="{00000000-0005-0000-0000-00006D000000}"/>
    <cellStyle name="Normal 7 3 2" xfId="81" xr:uid="{00000000-0005-0000-0000-00006E000000}"/>
    <cellStyle name="Normal 7 4" xfId="82" xr:uid="{00000000-0005-0000-0000-00006F000000}"/>
    <cellStyle name="Normal 8" xfId="83" xr:uid="{00000000-0005-0000-0000-000070000000}"/>
    <cellStyle name="Normal 8 2" xfId="113" xr:uid="{00000000-0005-0000-0000-000071000000}"/>
    <cellStyle name="Normal 9" xfId="84" xr:uid="{00000000-0005-0000-0000-000072000000}"/>
    <cellStyle name="Note 2" xfId="85" xr:uid="{00000000-0005-0000-0000-000073000000}"/>
    <cellStyle name="Output 2" xfId="86" xr:uid="{00000000-0005-0000-0000-000074000000}"/>
    <cellStyle name="Percent" xfId="2" builtinId="5"/>
    <cellStyle name="Percent 10" xfId="141" xr:uid="{00000000-0005-0000-0000-000076000000}"/>
    <cellStyle name="Percent 2" xfId="87" xr:uid="{00000000-0005-0000-0000-000077000000}"/>
    <cellStyle name="Percent 2 2" xfId="88" xr:uid="{00000000-0005-0000-0000-000078000000}"/>
    <cellStyle name="Percent 3" xfId="89" xr:uid="{00000000-0005-0000-0000-000079000000}"/>
    <cellStyle name="Percent 3 2" xfId="90" xr:uid="{00000000-0005-0000-0000-00007A000000}"/>
    <cellStyle name="Percent 3 3" xfId="111" xr:uid="{00000000-0005-0000-0000-00007B000000}"/>
    <cellStyle name="Percent 4" xfId="91" xr:uid="{00000000-0005-0000-0000-00007C000000}"/>
    <cellStyle name="Percent 4 2" xfId="92" xr:uid="{00000000-0005-0000-0000-00007D000000}"/>
    <cellStyle name="Percent 4 3" xfId="138" xr:uid="{00000000-0005-0000-0000-00007E000000}"/>
    <cellStyle name="Percent 5" xfId="93" xr:uid="{00000000-0005-0000-0000-00007F000000}"/>
    <cellStyle name="Percent 5 2" xfId="94" xr:uid="{00000000-0005-0000-0000-000080000000}"/>
    <cellStyle name="Percent 6" xfId="95" xr:uid="{00000000-0005-0000-0000-000081000000}"/>
    <cellStyle name="Percent 6 2" xfId="96" xr:uid="{00000000-0005-0000-0000-000082000000}"/>
    <cellStyle name="Percent 7" xfId="97" xr:uid="{00000000-0005-0000-0000-000083000000}"/>
    <cellStyle name="Percent 7 2" xfId="98" xr:uid="{00000000-0005-0000-0000-000084000000}"/>
    <cellStyle name="Percent 8" xfId="99" xr:uid="{00000000-0005-0000-0000-000085000000}"/>
    <cellStyle name="Percent 8 2" xfId="100" xr:uid="{00000000-0005-0000-0000-000086000000}"/>
    <cellStyle name="Percent 9" xfId="101" xr:uid="{00000000-0005-0000-0000-000087000000}"/>
    <cellStyle name="Standard 2" xfId="139" xr:uid="{00000000-0005-0000-0000-000088000000}"/>
    <cellStyle name="Standard 2 2" xfId="115" xr:uid="{00000000-0005-0000-0000-000089000000}"/>
    <cellStyle name="Standard_FinSum" xfId="140" xr:uid="{00000000-0005-0000-0000-00008A000000}"/>
    <cellStyle name="Title 2" xfId="102" xr:uid="{00000000-0005-0000-0000-00008B000000}"/>
    <cellStyle name="Total 2" xfId="103" xr:uid="{00000000-0005-0000-0000-00008C000000}"/>
    <cellStyle name="Warning Text 2" xfId="104" xr:uid="{00000000-0005-0000-0000-00008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ku\Downloads\Frenz%20Coffee%20Franchise%20Model%20with%20CS%20financials_FD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iz\Desktop\CFEFD\2022\Central%20Review\ExcelfileCFEFD_Fall22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07.26.2020_%20for%20FD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iz\Downloads\2020%20CFEFD%20-%20Rubric%20Templ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Frenz%20Coffee%20Franchise%20Model%20with%20CS%20financials_2020_01.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ku\Downloads\BJT%20financials%20for%20SDM%20Fall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/>
      <sheetData sheetId="2">
        <row r="1">
          <cell r="Z1">
            <v>2020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age"/>
      <sheetName val="syllabus list"/>
      <sheetName val="IO1_RW1"/>
      <sheetName val="IO1_RW2"/>
      <sheetName val="IO2_CL"/>
      <sheetName val="IO2_GR"/>
      <sheetName val="IO3_JW"/>
      <sheetName val="IO4_NP"/>
      <sheetName val="IO4_TN"/>
      <sheetName val="IO5_BC1"/>
      <sheetName val="Fall03_IO5_BC1_(b)"/>
      <sheetName val="Fall05_IO5_BC1_(cii)"/>
      <sheetName val="Fall05_IO5_BC1_(e)"/>
      <sheetName val="IO5_BD"/>
      <sheetName val="Fall08_IO5_BD_(c)"/>
      <sheetName val="Fall08_IO5_BD_(d)"/>
      <sheetName val="IO5_BC2"/>
      <sheetName val="Spring05_IO5_BC2_(d)"/>
      <sheetName val="IO1_RK"/>
      <sheetName val="IO1_RW3"/>
      <sheetName val="IO2_DA"/>
      <sheetName val="IO3_JMH"/>
      <sheetName val="IO4_BD"/>
      <sheetName val="Spring05_IO5_BC2_(e)"/>
      <sheetName val="Scenarios"/>
      <sheetName val="IO5_MS"/>
      <sheetName val="Spring08_IO5_MS_(b)"/>
      <sheetName val="Spring08_IO5_MS_(d)"/>
      <sheetName val="Spring08_IO5_MS_(e)"/>
      <sheetName val="IO2_CJ"/>
      <sheetName val="template"/>
      <sheetName val="template_0"/>
    </sheetNames>
    <sheetDataSet>
      <sheetData sheetId="0" refreshError="1"/>
      <sheetData sheetId="1">
        <row r="4">
          <cell r="B4" t="str">
            <v>CFEFD-S1-01-21 Jonathan Berk and Peter Demarzo, Corporate Finance, Fifth Edition, Ch 8: Fundamentals of Capital Budgeting (background)</v>
          </cell>
        </row>
        <row r="5">
          <cell r="B5" t="str">
            <v>CFEFD-S1-02-21 Jonathan Berk and Peter Demarzo, Corporate Finance, Fifth Edition, Ch 18: Capital Budgeting and Valuation with Leverage</v>
          </cell>
        </row>
        <row r="6">
          <cell r="B6" t="str">
            <v>CFEFD-S1-03-21 Jonathan Berk and Peter Demarzo, Corporate Finance, Fifth Edition, Ch 22: Real Options</v>
          </cell>
        </row>
        <row r="7">
          <cell r="B7" t="str">
            <v>CFEFD-S1-04-21 Jonathan Berk and Peter Demarzo, Corporate Finance, Fifth Edition, Ch 25: Leasing</v>
          </cell>
        </row>
        <row r="8">
          <cell r="B8" t="str">
            <v>CFEFD-S1-05-21 Jonathan Berk and Peter Demarzo, Corporate Finance, Fifth Edition, Ch 27: Short Term Financial Planning</v>
          </cell>
        </row>
        <row r="9">
          <cell r="B9" t="str">
            <v>CFEFD-S1-06-21 Jonathan Berk and Peter Demarzo, Corporate Finance, Fifth Edition, Ch 28: Mergers and Acquisitions</v>
          </cell>
        </row>
        <row r="10">
          <cell r="B10" t="str">
            <v>CFEFD-S1-07-21 Jonathan Berk and Peter Demarzo, Corporate Finance, Fifth Edition, Ch 31 International Corporate Finance</v>
          </cell>
        </row>
        <row r="11">
          <cell r="B11" t="str">
            <v>CFEFD-S1-08-21 Handbook of Corporate Finance: Empirical Corporate Finance, Ch. 10</v>
          </cell>
        </row>
        <row r="12">
          <cell r="B12" t="str">
            <v xml:space="preserve">CFEFD-S1-09-21 Aswath Damodaran, Damodaran on Valuation, Ch 15: The Value of Synergy </v>
          </cell>
        </row>
        <row r="13">
          <cell r="B13" t="str">
            <v>CFEFD-S1-10-21 Dean LeBaron and Lawrence S. Speidell, Why Are the Parts Worth More than the Sum? "Chop Shop", A Corporate Valuation Model (p80-100)</v>
          </cell>
        </row>
        <row r="14">
          <cell r="B14" t="str">
            <v>CFEFD-S1-11-21 Corporate Value Creation, Governance and Privatisation, Ch 4</v>
          </cell>
        </row>
        <row r="15">
          <cell r="B15" t="str">
            <v>CFEFD-S1-12-21 CFO Forum: Market Consistent Embedded Value Basis for Conclusions</v>
          </cell>
        </row>
        <row r="16">
          <cell r="B16" t="str">
            <v>CFEFD-S1-13-21 Capital Structure, Executive Compensation, and Investment Efficiency</v>
          </cell>
        </row>
        <row r="17">
          <cell r="B17" t="str">
            <v>CFEFD-S2-14-21 Robinson et al., International Financial Statement Analysis 4th Ed, Ch. 6 Financial Analysis Techniques</v>
          </cell>
        </row>
        <row r="18">
          <cell r="B18" t="str">
            <v>CFEFD-S2-15-21 Robinson et al., International Financial Statement Analysis 4th Ed, Ch. 9 Income Taxes</v>
          </cell>
        </row>
        <row r="19">
          <cell r="B19" t="str">
            <v>CFEFD-S2-16-21 Robinson et al., International Financial Statement Analysis 4th Ed, Ch. 11 Financial Reporting Quality</v>
          </cell>
        </row>
        <row r="20">
          <cell r="B20" t="str">
            <v>CFEFD-S2-17-21 Robinson et al., International Financial Statement Analysis 4th Ed, Ch. 15 Multinational Operations</v>
          </cell>
        </row>
        <row r="21">
          <cell r="B21" t="str">
            <v>CFEFD-S2-18-21 Robinson et al., International Financial Statement Analysis 4th Ed, Ch. 17 Evaluating Quality of Financial Reports (Section 1-6 Only)</v>
          </cell>
        </row>
        <row r="22">
          <cell r="B22" t="str">
            <v>CFEFD-S3-19-21 Zimmerman, Accounting for Decision Making and Control 10th Ed, Ch 4: Organizational Architecture</v>
          </cell>
        </row>
        <row r="23">
          <cell r="B23" t="str">
            <v>CFEFD-S3-20-21 Zimmerman, Accounting for Decision Making and Control 10th Ed, Ch 5: Responsibility Accounting and Transfer Pricing</v>
          </cell>
        </row>
        <row r="24">
          <cell r="B24" t="str">
            <v>CFEFD-S3-21-21 Zimmerman, Accounting for Decision Making and Control 10th Ed, Ch 7: Cost Allocation: Theory</v>
          </cell>
        </row>
        <row r="25">
          <cell r="B25" t="str">
            <v>CFEFD-S3-22-21 Zimmerman, Accounting for Decision Making and Control 10th Ed, Ch 9: Absorption Cost Systems</v>
          </cell>
        </row>
        <row r="26">
          <cell r="B26" t="str">
            <v>CFEFD-S3-23-21 Zimmerman, Accounting for Decision Making and Control 10th Ed, Ch 10: Criticisms of Absorption Cost Systems: Incentive to Overproduce</v>
          </cell>
        </row>
        <row r="27">
          <cell r="B27" t="str">
            <v>CFEFD-S3-24-21 Zimmerman, Accounting for Decision Making and Control 10th Ed, Ch 11: Criticisms of Absorption Cost Systems: Inaccurate Product Costs</v>
          </cell>
        </row>
        <row r="28">
          <cell r="B28" t="str">
            <v>CFEFD-S3-25-21 Zimmerman, Accounting for Decision Making and Control 10th Ed Ch 12: Standard Costs: Direct Labor and Materials</v>
          </cell>
        </row>
        <row r="29">
          <cell r="B29" t="str">
            <v>CFEFD-S3-26-21 Zimmerman, Accounting for Decision Making and Control 10th Ed, Ch 13: Overhead and Marketing Variances</v>
          </cell>
        </row>
        <row r="30">
          <cell r="B30" t="str">
            <v>CFEFD-S3-27-21 Product Costing In Service Organizations</v>
          </cell>
        </row>
        <row r="31">
          <cell r="B31" t="str">
            <v>CFEFD-S3-28-21 ABC and Life Insurance Industry</v>
          </cell>
        </row>
        <row r="32">
          <cell r="B32" t="str">
            <v>CFEFD-S4-29-21 Lam, Implementing Enterprise Risk Management from Methods to Applications, Ch 3: Performance-based continuous ERM (excl. introduction and phase three sections)</v>
          </cell>
        </row>
        <row r="33">
          <cell r="B33" t="str">
            <v>CFEFD-S4-30-21 Lam, Implementing Enterprise Risk Management from Methods to Applications, Ch 5: The ERM Project (excl. appendices)</v>
          </cell>
        </row>
        <row r="34">
          <cell r="B34" t="str">
            <v>CFEFD-S4-31-21 Lam, Implementing Enterprise Risk Management from Methods to Applications, Ch 9: Role of the Board</v>
          </cell>
        </row>
        <row r="35">
          <cell r="B35" t="str">
            <v>CFEFD-S4-32-21 Lam, Implementing Enterprise Risk Management from Methods to Applications, Ch 16: Risk-Based Performance Management</v>
          </cell>
        </row>
        <row r="36">
          <cell r="B36" t="str">
            <v>CFEFD-S4-33-21 Lam, Implementing Enterprise Risk Management from Methods to Applications, Ch 17: Integration of KPIs and KRIs</v>
          </cell>
        </row>
        <row r="37">
          <cell r="B37" t="str">
            <v>CFEFD-S4-34-21 Lam, Implementing Enterprise Risk Management from Methods to Applications, Ch 18: ERM Dashboard Reporting</v>
          </cell>
        </row>
        <row r="38">
          <cell r="B38" t="str">
            <v>CFEFD-S4-35-21 Lam, Implementing Enterprise Risk Management from Methods to Applications, Ch 19: Feedback Loops (starting at ERM Performance Feedback Loop)</v>
          </cell>
        </row>
        <row r="39">
          <cell r="B39" t="str">
            <v>CFEFD-S4-36-21 Sweeting, Financial Enterprise Risk Management, Ch 19: Risk Frameworks</v>
          </cell>
        </row>
        <row r="40">
          <cell r="B40" t="str">
            <v>CFEFD-S4-37-21 Sweeting, Financial Enterprise Risk Management, Ch 20: Case Studies</v>
          </cell>
        </row>
        <row r="41">
          <cell r="B41" t="str">
            <v>CFEFD-S4-38-21 Managing Business Process Flows, Ch 1: Products, Processes, and Performance</v>
          </cell>
        </row>
        <row r="42">
          <cell r="B42" t="str">
            <v>CFEFD-S4-39-21 Managing Business Process Flows, Ch 2: Operations Strategy and Management</v>
          </cell>
        </row>
        <row r="43">
          <cell r="B43" t="str">
            <v>CFEFD-S4-40-21 Trainer &amp; Cummins, Securitization, Insurance, and Reinsurance</v>
          </cell>
        </row>
        <row r="44">
          <cell r="B44" t="str">
            <v>CFEFD-S4-41-21 An Analysis of Delta Air Lines' Oil Refinery Acquisition</v>
          </cell>
        </row>
        <row r="45">
          <cell r="B45" t="str">
            <v>CFEFD-S4-42-21 Vakharia and Yenipazarli, Managing Supply Chain Disruptions, sections 2-5</v>
          </cell>
        </row>
        <row r="46">
          <cell r="B46" t="str">
            <v>CFEFD-S4-60-21 Bohme et al., A Fundamental Approach to Cyber Risk Analysis</v>
          </cell>
        </row>
        <row r="47">
          <cell r="B47" t="str">
            <v>CFEFD-S4-43-21 Foundations of Airline Finance: Methodology and Practice, Ch 11 (p482-510)</v>
          </cell>
        </row>
        <row r="48">
          <cell r="B48" t="str">
            <v>CFEFD-S4-61-21 Bravo and Díaz-Giménez, Is longevity an insurable risk? Hedging the unhedgeable</v>
          </cell>
        </row>
        <row r="49">
          <cell r="B49" t="str">
            <v>CFEFD-S5-44-21 Hubbard, How to Measure Anything 3rd Ed, Ch 9: Sampling Reality: How Observing Some Things Tells Us About All Things</v>
          </cell>
        </row>
        <row r="50">
          <cell r="B50" t="str">
            <v>CFEFD-S5-45-21 Hubbard, How to Measure Anything 3rd Ed, Ch 14: A Universal Measurement Method: Applied Information Economics</v>
          </cell>
        </row>
        <row r="51">
          <cell r="B51" t="str">
            <v>CFEFD-S5-46-21 Dowd, Measuring Market Risk 2nd ed, Ch 9 Applications of Stochastic Risk Measurement Methods</v>
          </cell>
        </row>
        <row r="52">
          <cell r="B52" t="str">
            <v xml:space="preserve">CFEFD-S5-47-21 Dowd, Measuring Market Risk 2nd ed, Ch 13 Stress Testing </v>
          </cell>
        </row>
        <row r="53">
          <cell r="B53" t="str">
            <v>CFEFD-S5-48-21 Dowd, Measuring Market Risk 2nd ed, Ch 15 Back Testing Market Risk Models</v>
          </cell>
        </row>
        <row r="54">
          <cell r="B54" t="str">
            <v>CFEFD-S5-49-21 Dowd, Measuring Market Risk 2nd ed, Ch 16 Model Risk</v>
          </cell>
        </row>
        <row r="55">
          <cell r="B55" t="str">
            <v>CFEFD-S5-50-21 Kelleher, Mac Namee, and D'Arcy, Fundamentals of Machine Learning for Predictive Analytics 2nd Ed, Ch. 2 Data to Insights to Decisions (background)</v>
          </cell>
        </row>
        <row r="56">
          <cell r="B56" t="str">
            <v>CFEFD-S5-51-21 Kelleher, Mac Namee, and D'Arcy, Fundamentals of Machine Learning for Predictive Analytics 2nd Ed, Ch. 3 Data Exploration (background)</v>
          </cell>
        </row>
        <row r="57">
          <cell r="B57" t="str">
            <v>CFEFD-S5-52-21 Kelleher, Mac Namee, and D'Arcy, Fundamentals of Machine Learning for Predictive Analytics 2nd Ed, Ch. 9 Evaluations</v>
          </cell>
        </row>
        <row r="58">
          <cell r="B58" t="str">
            <v>CFEFD-S5-53-21 Kelleher, Mac Namee, and D'Arcy, Fundamentals of Machine Learning for Predictive Analytics 2nd Ed, Ch. 12 Case Study: Customer Churn</v>
          </cell>
        </row>
        <row r="59">
          <cell r="B59" t="str">
            <v>CFEFD-S5-54-21 Kelleher, Mac Namee, and D'Arcy, Fundamentals of Machine Learning for Predictive Analytics 2nd Ed, Ch. 14 The Art of Machine Learning for Predictive Data Analytics</v>
          </cell>
        </row>
        <row r="60">
          <cell r="B60" t="str">
            <v>CFEFD-S5-55-21 Heavy Models, Light Models, and Proxy Models, sections 1-5, 7 (excl appendices)</v>
          </cell>
        </row>
        <row r="61">
          <cell r="B61" t="str">
            <v>CFEFD-S5-56-21 Gersl and Seidler, How to Improve the Quality of Stress Tests through Backtesting (excl appendices)</v>
          </cell>
        </row>
        <row r="62">
          <cell r="B62" t="str">
            <v>CFEFD-S5-57-21 Bolle-Reddat, Bernard (et al.), Modeling in Life Insurance - A Management Perspective, Chapter 11</v>
          </cell>
        </row>
        <row r="63">
          <cell r="B63" t="str">
            <v>CFEFD-S5-58-21 Kaye, A Guide to Risk Measures, Capital Allocation &amp; Related Decision Support Issues</v>
          </cell>
        </row>
        <row r="64">
          <cell r="B64" t="str">
            <v>CFEFD-S5-59-21 ASOP 56: Modeling, Dec 2019 (excl appendices)</v>
          </cell>
        </row>
        <row r="65">
          <cell r="B65" t="str">
            <v>CFEFD-S5-60-21 Bohme et al., A Fundamental Approach to Cyber Risk Analysis</v>
          </cell>
        </row>
        <row r="66">
          <cell r="B66" t="str">
            <v>CFEFD-S5-61-21 Bravo and Díaz-Giménez, Is longevity an insurable risk? Hedging the unhedgeable</v>
          </cell>
        </row>
        <row r="67">
          <cell r="B67" t="str">
            <v>Case Study</v>
          </cell>
        </row>
        <row r="70">
          <cell r="A70" t="str">
            <v>LO_1 A</v>
          </cell>
        </row>
        <row r="71">
          <cell r="A71" t="str">
            <v>LO_1 B</v>
          </cell>
          <cell r="C71" t="str">
            <v>Retrieval</v>
          </cell>
        </row>
        <row r="72">
          <cell r="A72" t="str">
            <v>LO_1 C</v>
          </cell>
          <cell r="C72" t="str">
            <v>Comprehension</v>
          </cell>
        </row>
        <row r="73">
          <cell r="A73" t="str">
            <v>LO_1 D</v>
          </cell>
          <cell r="C73" t="str">
            <v>Analysis</v>
          </cell>
        </row>
        <row r="74">
          <cell r="A74" t="str">
            <v>LO_2 A</v>
          </cell>
          <cell r="C74" t="str">
            <v>Knowledge Utilization</v>
          </cell>
        </row>
        <row r="75">
          <cell r="A75" t="str">
            <v>LO_2 B</v>
          </cell>
        </row>
        <row r="76">
          <cell r="A76" t="str">
            <v>LO_2 C</v>
          </cell>
        </row>
        <row r="77">
          <cell r="A77" t="str">
            <v>LO_3 A</v>
          </cell>
        </row>
        <row r="78">
          <cell r="A78" t="str">
            <v>LO_3 B</v>
          </cell>
        </row>
        <row r="79">
          <cell r="A79" t="str">
            <v>LO_3 C</v>
          </cell>
        </row>
        <row r="80">
          <cell r="A80" t="str">
            <v>LO_4 A</v>
          </cell>
        </row>
        <row r="81">
          <cell r="A81" t="str">
            <v>LO_4 B</v>
          </cell>
        </row>
        <row r="82">
          <cell r="A82" t="str">
            <v>LO_4 C</v>
          </cell>
        </row>
        <row r="83">
          <cell r="A83" t="str">
            <v>LO_4 D</v>
          </cell>
        </row>
        <row r="84">
          <cell r="A84" t="str">
            <v>LO_4 E</v>
          </cell>
        </row>
        <row r="85">
          <cell r="A85" t="str">
            <v>LO_5 A</v>
          </cell>
        </row>
        <row r="86">
          <cell r="A86" t="str">
            <v>LO_5 B</v>
          </cell>
        </row>
        <row r="87">
          <cell r="A87" t="str">
            <v>LO_5 C</v>
          </cell>
        </row>
        <row r="88">
          <cell r="A88" t="str">
            <v>LO_5 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ample1"/>
      <sheetName val="syllabus list"/>
    </sheetNames>
    <sheetDataSet>
      <sheetData sheetId="0"/>
      <sheetData sheetId="1" refreshError="1">
        <row r="9">
          <cell r="B9" t="str">
            <v>S1-06</v>
          </cell>
        </row>
        <row r="10">
          <cell r="B10" t="e">
            <v>#N/A</v>
          </cell>
        </row>
        <row r="11">
          <cell r="B11" t="e">
            <v>#N/A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>
        <row r="1">
          <cell r="M1">
            <v>2015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BJT IS"/>
      <sheetName val="BJT CFS"/>
      <sheetName val="BJT BS"/>
      <sheetName val="BJT Control  Check"/>
      <sheetName val="Formatted SDM financials ----&gt;"/>
      <sheetName val="Formatted SDM IS "/>
      <sheetName val="Formatted SDM BS"/>
      <sheetName val="Formatted SDM CFS"/>
      <sheetName val="Exhibit 4 for SDM"/>
      <sheetName val="Old BJT Financials ----&gt;"/>
      <sheetName val="Old IS"/>
      <sheetName val="Old BS"/>
      <sheetName val="Old CFS"/>
      <sheetName val="Goodyear Financials -----&gt;"/>
      <sheetName val="GY CFS"/>
      <sheetName val="GY BS"/>
      <sheetName val="GY IS"/>
    </sheetNames>
    <sheetDataSet>
      <sheetData sheetId="0" refreshError="1"/>
      <sheetData sheetId="1" refreshError="1"/>
      <sheetData sheetId="2">
        <row r="5">
          <cell r="B5">
            <v>2024</v>
          </cell>
          <cell r="C5">
            <v>2023</v>
          </cell>
          <cell r="D5">
            <v>2022</v>
          </cell>
        </row>
        <row r="6">
          <cell r="B6">
            <v>29.23</v>
          </cell>
          <cell r="C6">
            <v>15.8</v>
          </cell>
          <cell r="D6">
            <v>16.59</v>
          </cell>
        </row>
        <row r="8">
          <cell r="B8">
            <v>45</v>
          </cell>
          <cell r="C8">
            <v>43</v>
          </cell>
          <cell r="D8">
            <v>43</v>
          </cell>
        </row>
        <row r="11">
          <cell r="B11">
            <v>-5</v>
          </cell>
          <cell r="C11">
            <v>-3</v>
          </cell>
          <cell r="D11">
            <v>-2</v>
          </cell>
        </row>
        <row r="12">
          <cell r="B12">
            <v>-1</v>
          </cell>
          <cell r="C12">
            <v>11</v>
          </cell>
          <cell r="D12">
            <v>4</v>
          </cell>
        </row>
        <row r="13">
          <cell r="B13">
            <v>15</v>
          </cell>
          <cell r="C13">
            <v>-60</v>
          </cell>
          <cell r="D13">
            <v>-4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83.23</v>
          </cell>
          <cell r="C15">
            <v>6.7999999999999972</v>
          </cell>
          <cell r="D15">
            <v>57.59</v>
          </cell>
        </row>
        <row r="21">
          <cell r="B21">
            <v>-88</v>
          </cell>
          <cell r="C21">
            <v>-35</v>
          </cell>
          <cell r="D21">
            <v>-33</v>
          </cell>
        </row>
        <row r="27">
          <cell r="B27">
            <v>22</v>
          </cell>
          <cell r="C27">
            <v>9</v>
          </cell>
          <cell r="D27">
            <v>5</v>
          </cell>
        </row>
        <row r="28">
          <cell r="B28">
            <v>138.51772782608697</v>
          </cell>
          <cell r="C28">
            <v>157.71772782608699</v>
          </cell>
          <cell r="D28">
            <v>128.12772782608698</v>
          </cell>
        </row>
        <row r="29">
          <cell r="B29">
            <v>155.74772782608699</v>
          </cell>
          <cell r="C29">
            <v>138.51772782608697</v>
          </cell>
          <cell r="D29">
            <v>157.71772782608699</v>
          </cell>
        </row>
        <row r="30">
          <cell r="B30">
            <v>17.230000000000004</v>
          </cell>
          <cell r="C30">
            <v>-19.200000000000003</v>
          </cell>
          <cell r="D30">
            <v>29.590000000000003</v>
          </cell>
        </row>
      </sheetData>
      <sheetData sheetId="3">
        <row r="5">
          <cell r="G5">
            <v>2024</v>
          </cell>
          <cell r="H5">
            <v>2023</v>
          </cell>
          <cell r="I5">
            <v>2022</v>
          </cell>
        </row>
        <row r="12">
          <cell r="G12">
            <v>591.74772782608693</v>
          </cell>
          <cell r="H12">
            <v>576.51772782608691</v>
          </cell>
          <cell r="I12">
            <v>524.71772782608696</v>
          </cell>
        </row>
        <row r="18">
          <cell r="G18">
            <v>1419.7477278260869</v>
          </cell>
          <cell r="H18">
            <v>1369.5177278260869</v>
          </cell>
          <cell r="I18">
            <v>1333.717727826087</v>
          </cell>
        </row>
        <row r="24">
          <cell r="G24">
            <v>244</v>
          </cell>
          <cell r="H24">
            <v>236</v>
          </cell>
          <cell r="I24">
            <v>224</v>
          </cell>
        </row>
        <row r="27">
          <cell r="G27">
            <v>1038.1277278260868</v>
          </cell>
          <cell r="H27">
            <v>1002.1277278260869</v>
          </cell>
          <cell r="I27">
            <v>967.12772782608693</v>
          </cell>
        </row>
        <row r="31">
          <cell r="G31">
            <v>381.62</v>
          </cell>
          <cell r="H31">
            <v>367.39</v>
          </cell>
          <cell r="I31">
            <v>366.59000000000003</v>
          </cell>
        </row>
        <row r="32">
          <cell r="G32">
            <v>1419.7477278260867</v>
          </cell>
          <cell r="H32">
            <v>1369.5177278260869</v>
          </cell>
          <cell r="I32">
            <v>1333.717727826087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1"/>
  <sheetViews>
    <sheetView tabSelected="1" workbookViewId="0"/>
  </sheetViews>
  <sheetFormatPr defaultColWidth="9.109375" defaultRowHeight="14.4" x14ac:dyDescent="0.3"/>
  <cols>
    <col min="1" max="13" width="9.109375" style="2"/>
    <col min="14" max="14" width="11.44140625" style="2" customWidth="1"/>
    <col min="15" max="16384" width="9.109375" style="2"/>
  </cols>
  <sheetData>
    <row r="1" spans="14:14" x14ac:dyDescent="0.3">
      <c r="N1" s="5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7"/>
  <sheetViews>
    <sheetView workbookViewId="0">
      <selection activeCell="D11" sqref="D11"/>
    </sheetView>
  </sheetViews>
  <sheetFormatPr defaultRowHeight="14.4" x14ac:dyDescent="0.3"/>
  <cols>
    <col min="1" max="1" width="31.109375" style="27" customWidth="1"/>
    <col min="2" max="7" width="10.88671875" style="27" customWidth="1"/>
    <col min="14" max="14" width="11.44140625" customWidth="1"/>
  </cols>
  <sheetData>
    <row r="1" spans="1:7" ht="18" x14ac:dyDescent="0.3">
      <c r="A1" s="134" t="s">
        <v>179</v>
      </c>
      <c r="B1" s="117"/>
      <c r="C1" s="117"/>
      <c r="D1" s="117"/>
      <c r="E1" s="117"/>
      <c r="F1" s="117"/>
      <c r="G1" s="117"/>
    </row>
    <row r="2" spans="1:7" ht="18" x14ac:dyDescent="0.3">
      <c r="A2" s="134" t="s">
        <v>113</v>
      </c>
      <c r="B2" s="117"/>
      <c r="C2" s="117"/>
      <c r="D2" s="117"/>
      <c r="E2" s="117"/>
      <c r="F2" s="117"/>
      <c r="G2" s="117"/>
    </row>
    <row r="4" spans="1:7" ht="14.4" customHeight="1" x14ac:dyDescent="0.3">
      <c r="A4" s="44" t="s">
        <v>155</v>
      </c>
    </row>
    <row r="5" spans="1:7" ht="15" thickBot="1" x14ac:dyDescent="0.35"/>
    <row r="6" spans="1:7" ht="17.399999999999999" customHeight="1" thickBot="1" x14ac:dyDescent="0.35">
      <c r="A6" s="59" t="s">
        <v>1</v>
      </c>
      <c r="B6" s="60">
        <v>2022</v>
      </c>
      <c r="C6" s="60">
        <v>2023</v>
      </c>
      <c r="D6" s="60">
        <v>2024</v>
      </c>
      <c r="E6" s="60">
        <v>2025</v>
      </c>
      <c r="F6" s="60">
        <v>2026</v>
      </c>
      <c r="G6" s="60">
        <v>2027</v>
      </c>
    </row>
    <row r="7" spans="1:7" ht="14.4" customHeight="1" thickBot="1" x14ac:dyDescent="0.35">
      <c r="A7" s="61" t="s">
        <v>114</v>
      </c>
      <c r="B7" s="62"/>
      <c r="C7" s="62"/>
      <c r="D7" s="62"/>
      <c r="E7" s="62"/>
      <c r="F7" s="62"/>
      <c r="G7" s="62"/>
    </row>
    <row r="8" spans="1:7" ht="14.4" customHeight="1" thickBot="1" x14ac:dyDescent="0.35">
      <c r="A8" s="63" t="s">
        <v>156</v>
      </c>
      <c r="B8" s="64">
        <v>784780</v>
      </c>
      <c r="C8" s="64">
        <v>911720</v>
      </c>
      <c r="D8" s="64">
        <v>1077880</v>
      </c>
      <c r="E8" s="64">
        <v>1021050</v>
      </c>
      <c r="F8" s="64">
        <v>1082167</v>
      </c>
      <c r="G8" s="64">
        <v>1146752.3500000001</v>
      </c>
    </row>
    <row r="9" spans="1:7" ht="14.4" customHeight="1" thickBot="1" x14ac:dyDescent="0.35">
      <c r="A9" s="63" t="s">
        <v>157</v>
      </c>
      <c r="B9" s="64">
        <v>222890</v>
      </c>
      <c r="C9" s="64">
        <v>255630</v>
      </c>
      <c r="D9" s="64">
        <v>293230</v>
      </c>
      <c r="E9" s="64">
        <v>329160</v>
      </c>
      <c r="F9" s="64">
        <v>365520</v>
      </c>
      <c r="G9" s="64">
        <v>401560</v>
      </c>
    </row>
    <row r="10" spans="1:7" ht="14.4" customHeight="1" thickBot="1" x14ac:dyDescent="0.35">
      <c r="A10" s="61" t="s">
        <v>158</v>
      </c>
      <c r="B10" s="65">
        <v>1007670</v>
      </c>
      <c r="C10" s="65">
        <v>1167350</v>
      </c>
      <c r="D10" s="65">
        <v>1371110</v>
      </c>
      <c r="E10" s="65">
        <v>1350210</v>
      </c>
      <c r="F10" s="65">
        <v>1447687</v>
      </c>
      <c r="G10" s="65">
        <v>1548312.35</v>
      </c>
    </row>
    <row r="11" spans="1:7" ht="14.4" customHeight="1" thickBot="1" x14ac:dyDescent="0.35">
      <c r="A11" s="63" t="s">
        <v>159</v>
      </c>
      <c r="B11" s="64">
        <v>597270</v>
      </c>
      <c r="C11" s="64">
        <v>585614.66104141786</v>
      </c>
      <c r="D11" s="64">
        <v>585210.26419970091</v>
      </c>
      <c r="E11" s="64">
        <v>571598.66855741304</v>
      </c>
      <c r="F11" s="64">
        <v>572155.23904461542</v>
      </c>
      <c r="G11" s="64">
        <v>576486.35635321063</v>
      </c>
    </row>
    <row r="12" spans="1:7" ht="14.4" customHeight="1" thickBot="1" x14ac:dyDescent="0.35">
      <c r="A12" s="63" t="s">
        <v>115</v>
      </c>
      <c r="B12" s="64">
        <v>67897.75</v>
      </c>
      <c r="C12" s="64">
        <v>86211.953803591256</v>
      </c>
      <c r="D12" s="64">
        <v>121738.66754230269</v>
      </c>
      <c r="E12" s="64">
        <v>149821.64109288203</v>
      </c>
      <c r="F12" s="64">
        <v>166384.46121153599</v>
      </c>
      <c r="G12" s="64">
        <v>184702.75438241399</v>
      </c>
    </row>
    <row r="13" spans="1:7" ht="14.4" customHeight="1" thickBot="1" x14ac:dyDescent="0.35">
      <c r="A13" s="61" t="s">
        <v>116</v>
      </c>
      <c r="B13" s="65">
        <v>1672837.75</v>
      </c>
      <c r="C13" s="65">
        <v>1839176.6148450091</v>
      </c>
      <c r="D13" s="65">
        <v>2078058.9317420037</v>
      </c>
      <c r="E13" s="65">
        <v>2071630.3096502949</v>
      </c>
      <c r="F13" s="65">
        <v>2186226.7002561511</v>
      </c>
      <c r="G13" s="65">
        <v>2309501.4607356247</v>
      </c>
    </row>
    <row r="14" spans="1:7" ht="14.4" customHeight="1" thickBot="1" x14ac:dyDescent="0.35">
      <c r="A14" s="63"/>
      <c r="B14" s="62"/>
      <c r="C14" s="62"/>
      <c r="D14" s="62"/>
      <c r="E14" s="62"/>
      <c r="F14" s="62"/>
      <c r="G14" s="62"/>
    </row>
    <row r="15" spans="1:7" ht="14.4" customHeight="1" thickBot="1" x14ac:dyDescent="0.35">
      <c r="A15" s="61" t="s">
        <v>117</v>
      </c>
      <c r="B15" s="62"/>
      <c r="C15" s="62"/>
      <c r="D15" s="62"/>
      <c r="E15" s="62"/>
      <c r="F15" s="62"/>
      <c r="G15" s="62"/>
    </row>
    <row r="16" spans="1:7" ht="14.4" customHeight="1" thickBot="1" x14ac:dyDescent="0.35">
      <c r="A16" s="63" t="s">
        <v>160</v>
      </c>
      <c r="B16" s="64">
        <v>105486.80173125</v>
      </c>
      <c r="C16" s="64">
        <v>131515.22</v>
      </c>
      <c r="D16" s="64">
        <v>147806.30632885417</v>
      </c>
      <c r="E16" s="64">
        <v>180885.13773432569</v>
      </c>
      <c r="F16" s="64">
        <v>205812.51046715194</v>
      </c>
      <c r="G16" s="64">
        <v>234725.54323307564</v>
      </c>
    </row>
    <row r="17" spans="1:7" ht="14.4" customHeight="1" thickBot="1" x14ac:dyDescent="0.35">
      <c r="A17" s="63" t="s">
        <v>161</v>
      </c>
      <c r="B17" s="64">
        <v>605599</v>
      </c>
      <c r="C17" s="64">
        <v>667839</v>
      </c>
      <c r="D17" s="64">
        <v>752140.03062993498</v>
      </c>
      <c r="E17" s="64">
        <v>829142.91195662692</v>
      </c>
      <c r="F17" s="64">
        <v>889902.5474871929</v>
      </c>
      <c r="G17" s="64">
        <v>967653.16423076182</v>
      </c>
    </row>
    <row r="18" spans="1:7" ht="14.4" customHeight="1" thickBot="1" x14ac:dyDescent="0.35">
      <c r="A18" s="63" t="s">
        <v>162</v>
      </c>
      <c r="B18" s="64">
        <v>584662.26240725</v>
      </c>
      <c r="C18" s="64">
        <v>684170.55386544461</v>
      </c>
      <c r="D18" s="64">
        <v>788048.62251337525</v>
      </c>
      <c r="E18" s="64">
        <v>660286.16034790175</v>
      </c>
      <c r="F18" s="64">
        <v>681279.76878625108</v>
      </c>
      <c r="G18" s="64">
        <v>691998.96827057935</v>
      </c>
    </row>
    <row r="19" spans="1:7" ht="14.4" customHeight="1" thickBot="1" x14ac:dyDescent="0.35">
      <c r="A19" s="61" t="s">
        <v>163</v>
      </c>
      <c r="B19" s="65">
        <v>1295748.0641385</v>
      </c>
      <c r="C19" s="65">
        <v>1483524.7738654446</v>
      </c>
      <c r="D19" s="65">
        <v>1687994.9594721645</v>
      </c>
      <c r="E19" s="65">
        <v>1670314.2100388543</v>
      </c>
      <c r="F19" s="65">
        <v>1776994.826740596</v>
      </c>
      <c r="G19" s="65">
        <v>1894377.675734417</v>
      </c>
    </row>
    <row r="20" spans="1:7" ht="14.4" customHeight="1" thickBot="1" x14ac:dyDescent="0.35">
      <c r="A20" s="63" t="s">
        <v>164</v>
      </c>
      <c r="B20" s="64">
        <v>96500.5</v>
      </c>
      <c r="C20" s="64">
        <v>113707.97307305376</v>
      </c>
      <c r="D20" s="64">
        <v>136859.69284962671</v>
      </c>
      <c r="E20" s="64">
        <v>146199.99609566166</v>
      </c>
      <c r="F20" s="64">
        <v>160245.41199216541</v>
      </c>
      <c r="G20" s="64">
        <v>175318.89637655328</v>
      </c>
    </row>
    <row r="21" spans="1:7" ht="14.4" customHeight="1" thickBot="1" x14ac:dyDescent="0.35">
      <c r="A21" s="63" t="s">
        <v>165</v>
      </c>
      <c r="B21" s="64">
        <v>-52566</v>
      </c>
      <c r="C21" s="64">
        <v>-62852.92</v>
      </c>
      <c r="D21" s="64">
        <v>-75640.959999999992</v>
      </c>
      <c r="E21" s="64">
        <v>-87410.195999999996</v>
      </c>
      <c r="F21" s="64">
        <v>-96396.893800000005</v>
      </c>
      <c r="G21" s="64">
        <v>-105370.92649</v>
      </c>
    </row>
    <row r="22" spans="1:7" ht="14.4" customHeight="1" thickBot="1" x14ac:dyDescent="0.35">
      <c r="A22" s="61" t="s">
        <v>166</v>
      </c>
      <c r="B22" s="65">
        <v>43934.5</v>
      </c>
      <c r="C22" s="65">
        <v>50855.053073053758</v>
      </c>
      <c r="D22" s="65">
        <v>61218.732849626722</v>
      </c>
      <c r="E22" s="65">
        <v>58789.80009566166</v>
      </c>
      <c r="F22" s="65">
        <v>63848.5181921654</v>
      </c>
      <c r="G22" s="65">
        <v>69947.96988655327</v>
      </c>
    </row>
    <row r="23" spans="1:7" ht="14.4" customHeight="1" thickBot="1" x14ac:dyDescent="0.35">
      <c r="A23" s="61" t="s">
        <v>167</v>
      </c>
      <c r="B23" s="65">
        <v>75425.25</v>
      </c>
      <c r="C23" s="65">
        <v>81774.723073053756</v>
      </c>
      <c r="D23" s="65">
        <v>89626.46977657298</v>
      </c>
      <c r="E23" s="65">
        <v>95385.001319088697</v>
      </c>
      <c r="F23" s="65">
        <v>101422.95942307671</v>
      </c>
      <c r="G23" s="65">
        <v>106984.61314097655</v>
      </c>
    </row>
    <row r="24" spans="1:7" ht="14.4" customHeight="1" thickBot="1" x14ac:dyDescent="0.35">
      <c r="A24" s="61" t="s">
        <v>168</v>
      </c>
      <c r="B24" s="65">
        <v>1415107.8141385</v>
      </c>
      <c r="C24" s="65">
        <v>1616154.5500115519</v>
      </c>
      <c r="D24" s="65">
        <v>1838840.162098364</v>
      </c>
      <c r="E24" s="65">
        <v>1824489.0114536048</v>
      </c>
      <c r="F24" s="65">
        <v>1942266.3043558381</v>
      </c>
      <c r="G24" s="65">
        <v>2071310.2587619466</v>
      </c>
    </row>
    <row r="25" spans="1:7" ht="14.4" customHeight="1" thickBot="1" x14ac:dyDescent="0.35">
      <c r="A25" s="63"/>
      <c r="B25" s="62"/>
      <c r="C25" s="62"/>
      <c r="D25" s="62"/>
      <c r="E25" s="62"/>
      <c r="F25" s="62"/>
      <c r="G25" s="62"/>
    </row>
    <row r="26" spans="1:7" ht="14.4" customHeight="1" thickBot="1" x14ac:dyDescent="0.35">
      <c r="A26" s="61" t="s">
        <v>118</v>
      </c>
      <c r="B26" s="65">
        <v>257729.93586149998</v>
      </c>
      <c r="C26" s="65">
        <v>223022.064833457</v>
      </c>
      <c r="D26" s="65">
        <v>239218.76964363956</v>
      </c>
      <c r="E26" s="65">
        <v>247141.29819669027</v>
      </c>
      <c r="F26" s="65">
        <v>243960.39590031328</v>
      </c>
      <c r="G26" s="65">
        <v>238191.20197367796</v>
      </c>
    </row>
    <row r="27" spans="1:7" ht="14.4" customHeight="1" thickBot="1" x14ac:dyDescent="0.35">
      <c r="A27" s="61" t="s">
        <v>0</v>
      </c>
      <c r="B27" s="65">
        <v>18000.000000000004</v>
      </c>
      <c r="C27" s="65">
        <v>18000.000000000004</v>
      </c>
      <c r="D27" s="65">
        <v>18000.000000000004</v>
      </c>
      <c r="E27" s="65">
        <v>18000.000000000004</v>
      </c>
      <c r="F27" s="65">
        <v>18000.000000000004</v>
      </c>
      <c r="G27" s="65">
        <v>7375.0000000000018</v>
      </c>
    </row>
    <row r="28" spans="1:7" ht="14.4" customHeight="1" thickBot="1" x14ac:dyDescent="0.35">
      <c r="A28" s="61" t="s">
        <v>119</v>
      </c>
      <c r="B28" s="65">
        <v>50343.286530914993</v>
      </c>
      <c r="C28" s="65">
        <v>43054.633615025967</v>
      </c>
      <c r="D28" s="65">
        <v>46455.941625164305</v>
      </c>
      <c r="E28" s="65">
        <v>48119.672621304955</v>
      </c>
      <c r="F28" s="65">
        <v>44931.68313906579</v>
      </c>
      <c r="G28" s="65">
        <v>47420.152414472373</v>
      </c>
    </row>
    <row r="29" spans="1:7" ht="14.4" customHeight="1" thickBot="1" x14ac:dyDescent="0.35">
      <c r="A29" s="61" t="s">
        <v>89</v>
      </c>
      <c r="B29" s="65">
        <v>189386.64933058497</v>
      </c>
      <c r="C29" s="65">
        <v>161967.43121843104</v>
      </c>
      <c r="D29" s="65">
        <v>174762.82801847527</v>
      </c>
      <c r="E29" s="65">
        <v>181021.62557538532</v>
      </c>
      <c r="F29" s="65">
        <v>181028.71276124747</v>
      </c>
      <c r="G29" s="65">
        <v>183396.0495592056</v>
      </c>
    </row>
    <row r="30" spans="1:7" ht="14.4" customHeight="1" x14ac:dyDescent="0.3">
      <c r="A30"/>
      <c r="B30"/>
      <c r="C30"/>
      <c r="D30"/>
      <c r="E30"/>
      <c r="F30"/>
      <c r="G30"/>
    </row>
    <row r="31" spans="1:7" ht="14.4" customHeight="1" x14ac:dyDescent="0.3">
      <c r="A31"/>
      <c r="B31"/>
      <c r="C31"/>
      <c r="D31"/>
      <c r="E31"/>
      <c r="F31"/>
      <c r="G31"/>
    </row>
    <row r="32" spans="1:7" ht="14.4" customHeight="1" x14ac:dyDescent="0.3">
      <c r="A32" s="54" t="s">
        <v>152</v>
      </c>
      <c r="B32"/>
      <c r="C32"/>
      <c r="D32"/>
      <c r="E32"/>
      <c r="F32"/>
      <c r="G32"/>
    </row>
    <row r="33" spans="1:7" ht="17.399999999999999" customHeight="1" thickBot="1" x14ac:dyDescent="0.35">
      <c r="A33"/>
      <c r="B33"/>
      <c r="C33"/>
      <c r="D33"/>
      <c r="E33"/>
      <c r="F33"/>
      <c r="G33"/>
    </row>
    <row r="34" spans="1:7" ht="14.4" customHeight="1" thickBot="1" x14ac:dyDescent="0.35">
      <c r="A34" s="59" t="s">
        <v>120</v>
      </c>
      <c r="B34" s="60">
        <v>2022</v>
      </c>
      <c r="C34" s="60">
        <v>2023</v>
      </c>
      <c r="D34" s="60">
        <v>2024</v>
      </c>
      <c r="E34" s="60">
        <v>2025</v>
      </c>
      <c r="F34" s="60">
        <v>2026</v>
      </c>
      <c r="G34" s="60">
        <v>2027</v>
      </c>
    </row>
    <row r="35" spans="1:7" ht="14.4" customHeight="1" thickBot="1" x14ac:dyDescent="0.35">
      <c r="A35" s="61" t="s">
        <v>114</v>
      </c>
      <c r="B35" s="62"/>
      <c r="C35" s="66"/>
      <c r="D35" s="66"/>
      <c r="E35" s="66"/>
      <c r="F35" s="66"/>
      <c r="G35" s="66"/>
    </row>
    <row r="36" spans="1:7" ht="14.4" customHeight="1" thickBot="1" x14ac:dyDescent="0.35">
      <c r="A36" s="63" t="s">
        <v>156</v>
      </c>
      <c r="B36" s="64">
        <v>561000</v>
      </c>
      <c r="C36" s="64">
        <v>669800</v>
      </c>
      <c r="D36" s="64">
        <v>812600</v>
      </c>
      <c r="E36" s="64">
        <v>731340</v>
      </c>
      <c r="F36" s="64">
        <v>767907</v>
      </c>
      <c r="G36" s="64">
        <v>806302.35</v>
      </c>
    </row>
    <row r="37" spans="1:7" ht="14.4" customHeight="1" thickBot="1" x14ac:dyDescent="0.35">
      <c r="A37" s="63" t="s">
        <v>157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</row>
    <row r="38" spans="1:7" ht="14.4" customHeight="1" thickBot="1" x14ac:dyDescent="0.35">
      <c r="A38" s="61" t="s">
        <v>158</v>
      </c>
      <c r="B38" s="65">
        <v>561000</v>
      </c>
      <c r="C38" s="65">
        <v>669800</v>
      </c>
      <c r="D38" s="65">
        <v>812600</v>
      </c>
      <c r="E38" s="65">
        <v>731340</v>
      </c>
      <c r="F38" s="65">
        <v>767907</v>
      </c>
      <c r="G38" s="65">
        <v>806302.35</v>
      </c>
    </row>
    <row r="39" spans="1:7" ht="15" thickBot="1" x14ac:dyDescent="0.35">
      <c r="A39" s="63" t="s">
        <v>159</v>
      </c>
      <c r="B39" s="64">
        <v>73700</v>
      </c>
      <c r="C39" s="64">
        <v>75284.661041417785</v>
      </c>
      <c r="D39" s="64">
        <v>76760.264199700949</v>
      </c>
      <c r="E39" s="64">
        <v>66168.668557413024</v>
      </c>
      <c r="F39" s="64">
        <v>66385.239044615402</v>
      </c>
      <c r="G39" s="64">
        <v>66246.356353210635</v>
      </c>
    </row>
    <row r="40" spans="1:7" ht="15" thickBot="1" x14ac:dyDescent="0.35">
      <c r="A40" s="63" t="s">
        <v>115</v>
      </c>
      <c r="B40" s="64">
        <v>51647.75</v>
      </c>
      <c r="C40" s="64">
        <v>68251.953803591256</v>
      </c>
      <c r="D40" s="64">
        <v>101188.66754230269</v>
      </c>
      <c r="E40" s="64">
        <v>127131.64109288203</v>
      </c>
      <c r="F40" s="64">
        <v>142134.46121153599</v>
      </c>
      <c r="G40" s="64">
        <v>157262.75438241399</v>
      </c>
    </row>
    <row r="41" spans="1:7" ht="15" thickBot="1" x14ac:dyDescent="0.35">
      <c r="A41" s="61" t="s">
        <v>116</v>
      </c>
      <c r="B41" s="65">
        <v>686347.75</v>
      </c>
      <c r="C41" s="65">
        <v>813336.61484500905</v>
      </c>
      <c r="D41" s="65">
        <v>990548.93174200365</v>
      </c>
      <c r="E41" s="65">
        <v>924640.30965029506</v>
      </c>
      <c r="F41" s="65">
        <v>976426.70025615138</v>
      </c>
      <c r="G41" s="65">
        <v>1029811.4607356247</v>
      </c>
    </row>
    <row r="42" spans="1:7" ht="15" thickBot="1" x14ac:dyDescent="0.35">
      <c r="A42" s="63"/>
      <c r="B42" s="62"/>
      <c r="C42" s="62"/>
      <c r="D42" s="62"/>
      <c r="E42" s="62"/>
      <c r="F42" s="62"/>
      <c r="G42" s="62"/>
    </row>
    <row r="43" spans="1:7" x14ac:dyDescent="0.3">
      <c r="A43" s="61" t="s">
        <v>117</v>
      </c>
      <c r="B43" s="62"/>
      <c r="C43" s="62"/>
      <c r="D43" s="62"/>
      <c r="E43" s="62"/>
      <c r="F43" s="62"/>
      <c r="G43" s="62"/>
    </row>
    <row r="44" spans="1:7" ht="15" thickBot="1" x14ac:dyDescent="0.35">
      <c r="A44" s="63" t="s">
        <v>160</v>
      </c>
      <c r="B44" s="64">
        <v>21186.801731250005</v>
      </c>
      <c r="C44" s="64">
        <v>30425.22</v>
      </c>
      <c r="D44" s="64">
        <v>40076.306328854167</v>
      </c>
      <c r="E44" s="64">
        <v>58595.137734325683</v>
      </c>
      <c r="F44" s="64">
        <v>66642.510467151951</v>
      </c>
      <c r="G44" s="64">
        <v>74655.54323307563</v>
      </c>
    </row>
    <row r="45" spans="1:7" ht="15" thickBot="1" x14ac:dyDescent="0.35">
      <c r="A45" s="63" t="s">
        <v>161</v>
      </c>
      <c r="B45" s="64">
        <v>118539</v>
      </c>
      <c r="C45" s="64">
        <v>169029</v>
      </c>
      <c r="D45" s="64">
        <v>223370.030629935</v>
      </c>
      <c r="E45" s="64">
        <v>331162.91195662698</v>
      </c>
      <c r="F45" s="64">
        <v>375142.5474871929</v>
      </c>
      <c r="G45" s="64">
        <v>419413.16423076187</v>
      </c>
    </row>
    <row r="46" spans="1:7" ht="15" thickBot="1" x14ac:dyDescent="0.35">
      <c r="A46" s="63" t="s">
        <v>162</v>
      </c>
      <c r="B46" s="64">
        <v>470452.26240725</v>
      </c>
      <c r="C46" s="64">
        <v>525220.55386544461</v>
      </c>
      <c r="D46" s="64">
        <v>602278.62251337525</v>
      </c>
      <c r="E46" s="64">
        <v>415086.16034790175</v>
      </c>
      <c r="F46" s="64">
        <v>398469.76878625108</v>
      </c>
      <c r="G46" s="64">
        <v>379558.96827057941</v>
      </c>
    </row>
    <row r="47" spans="1:7" ht="15" thickBot="1" x14ac:dyDescent="0.35">
      <c r="A47" s="61" t="s">
        <v>163</v>
      </c>
      <c r="B47" s="65">
        <v>610178.06413850002</v>
      </c>
      <c r="C47" s="65">
        <v>724674.77386544459</v>
      </c>
      <c r="D47" s="65">
        <v>865724.9594721644</v>
      </c>
      <c r="E47" s="65">
        <v>804844.21003885439</v>
      </c>
      <c r="F47" s="65">
        <v>840254.82674059598</v>
      </c>
      <c r="G47" s="65">
        <v>873627.67573441693</v>
      </c>
    </row>
    <row r="48" spans="1:7" ht="15" thickBot="1" x14ac:dyDescent="0.35">
      <c r="A48" s="63" t="s">
        <v>164</v>
      </c>
      <c r="B48" s="64">
        <v>43050.5</v>
      </c>
      <c r="C48" s="64">
        <v>51087.973073053756</v>
      </c>
      <c r="D48" s="64">
        <v>64159.692849626721</v>
      </c>
      <c r="E48" s="64">
        <v>63499.996095661663</v>
      </c>
      <c r="F48" s="64">
        <v>68145.411992165406</v>
      </c>
      <c r="G48" s="64">
        <v>72918.896376553268</v>
      </c>
    </row>
    <row r="49" spans="1:7" ht="15" thickBot="1" x14ac:dyDescent="0.35">
      <c r="A49" s="63" t="s">
        <v>165</v>
      </c>
      <c r="B49" s="64">
        <v>-16866</v>
      </c>
      <c r="C49" s="64">
        <v>-20482.920000000002</v>
      </c>
      <c r="D49" s="64">
        <v>-24870.959999999999</v>
      </c>
      <c r="E49" s="64">
        <v>-28820.196000000004</v>
      </c>
      <c r="F49" s="64">
        <v>-32966.893800000005</v>
      </c>
      <c r="G49" s="64">
        <v>-37320.926489999998</v>
      </c>
    </row>
    <row r="50" spans="1:7" ht="15" thickBot="1" x14ac:dyDescent="0.35">
      <c r="A50" s="61" t="s">
        <v>166</v>
      </c>
      <c r="B50" s="65">
        <v>26184.5</v>
      </c>
      <c r="C50" s="65">
        <v>30605.053073053754</v>
      </c>
      <c r="D50" s="65">
        <v>39288.732849626722</v>
      </c>
      <c r="E50" s="65">
        <v>34679.80009566166</v>
      </c>
      <c r="F50" s="65">
        <v>35178.5181921654</v>
      </c>
      <c r="G50" s="65">
        <v>35597.96988655327</v>
      </c>
    </row>
    <row r="51" spans="1:7" ht="15" thickBot="1" x14ac:dyDescent="0.35">
      <c r="A51" s="61" t="s">
        <v>167</v>
      </c>
      <c r="B51" s="65">
        <v>20445.25</v>
      </c>
      <c r="C51" s="65">
        <v>21954.723073053749</v>
      </c>
      <c r="D51" s="65">
        <v>25736.469776572972</v>
      </c>
      <c r="E51" s="65">
        <v>27785.001319088697</v>
      </c>
      <c r="F51" s="65">
        <v>29882.959423076718</v>
      </c>
      <c r="G51" s="65">
        <v>32034.613140976558</v>
      </c>
    </row>
    <row r="52" spans="1:7" ht="15" thickBot="1" x14ac:dyDescent="0.35">
      <c r="A52" s="61" t="s">
        <v>168</v>
      </c>
      <c r="B52" s="65">
        <v>656807.81413850002</v>
      </c>
      <c r="C52" s="65">
        <v>777234.55001155206</v>
      </c>
      <c r="D52" s="65">
        <v>930750.16209836409</v>
      </c>
      <c r="E52" s="65">
        <v>867309.01145360479</v>
      </c>
      <c r="F52" s="65">
        <v>905316.3043558381</v>
      </c>
      <c r="G52" s="65">
        <v>941260.25876194669</v>
      </c>
    </row>
    <row r="53" spans="1:7" ht="15" thickBot="1" x14ac:dyDescent="0.35">
      <c r="A53" s="63"/>
      <c r="B53" s="62"/>
      <c r="C53" s="62"/>
      <c r="D53" s="62"/>
      <c r="E53" s="62"/>
      <c r="F53" s="62"/>
      <c r="G53" s="62"/>
    </row>
    <row r="54" spans="1:7" ht="15" thickBot="1" x14ac:dyDescent="0.35">
      <c r="A54" s="61" t="s">
        <v>118</v>
      </c>
      <c r="B54" s="65">
        <v>29539.93586149998</v>
      </c>
      <c r="C54" s="65">
        <v>36102.064833457</v>
      </c>
      <c r="D54" s="65">
        <v>59798.769643639564</v>
      </c>
      <c r="E54" s="65">
        <v>57331.298196690273</v>
      </c>
      <c r="F54" s="65">
        <v>71110.395900313277</v>
      </c>
      <c r="G54" s="65">
        <v>88551.201973677962</v>
      </c>
    </row>
    <row r="55" spans="1:7" ht="15" thickBot="1" x14ac:dyDescent="0.35">
      <c r="A55" s="61" t="s">
        <v>0</v>
      </c>
      <c r="B55" s="67">
        <v>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</row>
    <row r="56" spans="1:7" ht="15" thickBot="1" x14ac:dyDescent="0.35">
      <c r="A56" s="61" t="s">
        <v>119</v>
      </c>
      <c r="B56" s="65">
        <v>6203.386530914996</v>
      </c>
      <c r="C56" s="65">
        <v>7581.4336150259696</v>
      </c>
      <c r="D56" s="65">
        <v>12557.741625164308</v>
      </c>
      <c r="E56" s="65">
        <v>12039.572621304957</v>
      </c>
      <c r="F56" s="65">
        <v>14933.183139065788</v>
      </c>
      <c r="G56" s="65">
        <v>18595.752414472372</v>
      </c>
    </row>
    <row r="57" spans="1:7" ht="15" thickBot="1" x14ac:dyDescent="0.35">
      <c r="A57" s="61" t="s">
        <v>89</v>
      </c>
      <c r="B57" s="65">
        <v>23336.549330584985</v>
      </c>
      <c r="C57" s="65">
        <v>28520.63121843103</v>
      </c>
      <c r="D57" s="65">
        <v>47241.028018475256</v>
      </c>
      <c r="E57" s="65">
        <v>45291.725575385317</v>
      </c>
      <c r="F57" s="65">
        <v>56177.212761247487</v>
      </c>
      <c r="G57" s="65">
        <v>69955.44955920559</v>
      </c>
    </row>
    <row r="58" spans="1:7" x14ac:dyDescent="0.3">
      <c r="A58" s="68"/>
      <c r="B58" s="69"/>
      <c r="C58" s="69"/>
      <c r="D58" s="69"/>
      <c r="E58" s="69"/>
      <c r="F58" s="69"/>
      <c r="G58" s="69"/>
    </row>
    <row r="59" spans="1:7" ht="30" customHeight="1" x14ac:dyDescent="0.3">
      <c r="A59" s="148" t="s">
        <v>169</v>
      </c>
      <c r="B59" s="148"/>
      <c r="C59" s="148"/>
      <c r="D59" s="148"/>
      <c r="E59" s="148"/>
      <c r="F59" s="148"/>
      <c r="G59" s="148"/>
    </row>
    <row r="60" spans="1:7" x14ac:dyDescent="0.3">
      <c r="A60"/>
      <c r="B60"/>
      <c r="C60"/>
      <c r="D60"/>
      <c r="E60"/>
      <c r="F60"/>
      <c r="G60"/>
    </row>
    <row r="61" spans="1:7" ht="15" thickBot="1" x14ac:dyDescent="0.35">
      <c r="A61"/>
      <c r="B61"/>
      <c r="C61"/>
      <c r="D61"/>
      <c r="E61"/>
      <c r="F61"/>
      <c r="G61"/>
    </row>
    <row r="62" spans="1:7" ht="18" thickBot="1" x14ac:dyDescent="0.35">
      <c r="A62" s="59" t="s">
        <v>121</v>
      </c>
      <c r="B62" s="60">
        <v>2022</v>
      </c>
      <c r="C62" s="60">
        <v>2023</v>
      </c>
      <c r="D62" s="60">
        <v>2024</v>
      </c>
      <c r="E62" s="60">
        <v>2025</v>
      </c>
      <c r="F62" s="60">
        <v>2026</v>
      </c>
      <c r="G62" s="60">
        <v>2027</v>
      </c>
    </row>
    <row r="63" spans="1:7" ht="15" thickBot="1" x14ac:dyDescent="0.35">
      <c r="A63" s="61" t="s">
        <v>114</v>
      </c>
      <c r="B63" s="66"/>
      <c r="C63" s="66"/>
      <c r="D63" s="66"/>
      <c r="E63" s="66"/>
      <c r="F63" s="66"/>
      <c r="G63" s="66"/>
    </row>
    <row r="64" spans="1:7" ht="15" thickBot="1" x14ac:dyDescent="0.35">
      <c r="A64" s="63" t="s">
        <v>156</v>
      </c>
      <c r="B64" s="64">
        <v>58780</v>
      </c>
      <c r="C64" s="64">
        <v>72420</v>
      </c>
      <c r="D64" s="64">
        <v>89480</v>
      </c>
      <c r="E64" s="64">
        <v>106810</v>
      </c>
      <c r="F64" s="64">
        <v>125360</v>
      </c>
      <c r="G64" s="64">
        <v>145650</v>
      </c>
    </row>
    <row r="65" spans="1:7" ht="15" thickBot="1" x14ac:dyDescent="0.35">
      <c r="A65" s="63" t="s">
        <v>157</v>
      </c>
      <c r="B65" s="64">
        <v>47590</v>
      </c>
      <c r="C65" s="64">
        <v>64730</v>
      </c>
      <c r="D65" s="64">
        <v>82030</v>
      </c>
      <c r="E65" s="64">
        <v>96460</v>
      </c>
      <c r="F65" s="64">
        <v>111020</v>
      </c>
      <c r="G65" s="64">
        <v>125060</v>
      </c>
    </row>
    <row r="66" spans="1:7" ht="15" thickBot="1" x14ac:dyDescent="0.35">
      <c r="A66" s="61" t="s">
        <v>158</v>
      </c>
      <c r="B66" s="65">
        <v>106370</v>
      </c>
      <c r="C66" s="65">
        <v>137150</v>
      </c>
      <c r="D66" s="65">
        <v>171510</v>
      </c>
      <c r="E66" s="65">
        <v>203270</v>
      </c>
      <c r="F66" s="65">
        <v>236380</v>
      </c>
      <c r="G66" s="65">
        <v>270710</v>
      </c>
    </row>
    <row r="67" spans="1:7" ht="15" thickBot="1" x14ac:dyDescent="0.35">
      <c r="A67" s="63" t="s">
        <v>159</v>
      </c>
      <c r="B67" s="64">
        <v>110770</v>
      </c>
      <c r="C67" s="64">
        <v>106530</v>
      </c>
      <c r="D67" s="64">
        <v>105850</v>
      </c>
      <c r="E67" s="64">
        <v>109730</v>
      </c>
      <c r="F67" s="64">
        <v>114170</v>
      </c>
      <c r="G67" s="64">
        <v>121040</v>
      </c>
    </row>
    <row r="68" spans="1:7" ht="15" thickBot="1" x14ac:dyDescent="0.35">
      <c r="A68" s="63" t="s">
        <v>115</v>
      </c>
      <c r="B68" s="64">
        <v>5850</v>
      </c>
      <c r="C68" s="64">
        <v>6760</v>
      </c>
      <c r="D68" s="64">
        <v>8450</v>
      </c>
      <c r="E68" s="64">
        <v>9490</v>
      </c>
      <c r="F68" s="64">
        <v>9750</v>
      </c>
      <c r="G68" s="64">
        <v>11440</v>
      </c>
    </row>
    <row r="69" spans="1:7" ht="15" thickBot="1" x14ac:dyDescent="0.35">
      <c r="A69" s="61" t="s">
        <v>116</v>
      </c>
      <c r="B69" s="65">
        <v>222990</v>
      </c>
      <c r="C69" s="65">
        <v>250440</v>
      </c>
      <c r="D69" s="65">
        <v>285810</v>
      </c>
      <c r="E69" s="65">
        <v>322490</v>
      </c>
      <c r="F69" s="65">
        <v>360300</v>
      </c>
      <c r="G69" s="65">
        <v>403190</v>
      </c>
    </row>
    <row r="70" spans="1:7" ht="15" thickBot="1" x14ac:dyDescent="0.35">
      <c r="A70" s="63"/>
      <c r="B70" s="62"/>
      <c r="C70" s="62"/>
      <c r="D70" s="62"/>
      <c r="E70" s="62"/>
      <c r="F70" s="62"/>
      <c r="G70" s="62"/>
    </row>
    <row r="71" spans="1:7" ht="15" thickBot="1" x14ac:dyDescent="0.35">
      <c r="A71" s="61" t="s">
        <v>117</v>
      </c>
      <c r="B71" s="62"/>
      <c r="C71" s="62"/>
      <c r="D71" s="62"/>
      <c r="E71" s="62"/>
      <c r="F71" s="62"/>
      <c r="G71" s="62"/>
    </row>
    <row r="72" spans="1:7" ht="15" thickBot="1" x14ac:dyDescent="0.35">
      <c r="A72" s="63" t="s">
        <v>160</v>
      </c>
      <c r="B72" s="64">
        <v>27300</v>
      </c>
      <c r="C72" s="64">
        <v>35290</v>
      </c>
      <c r="D72" s="64">
        <v>33930</v>
      </c>
      <c r="E72" s="64">
        <v>38090</v>
      </c>
      <c r="F72" s="64">
        <v>42770</v>
      </c>
      <c r="G72" s="64">
        <v>47970</v>
      </c>
    </row>
    <row r="73" spans="1:7" ht="15" thickBot="1" x14ac:dyDescent="0.35">
      <c r="A73" s="63" t="s">
        <v>161</v>
      </c>
      <c r="B73" s="64">
        <v>32760</v>
      </c>
      <c r="C73" s="64">
        <v>32110</v>
      </c>
      <c r="D73" s="64">
        <v>36270</v>
      </c>
      <c r="E73" s="64">
        <v>41080</v>
      </c>
      <c r="F73" s="64">
        <v>45760</v>
      </c>
      <c r="G73" s="64">
        <v>51740</v>
      </c>
    </row>
    <row r="74" spans="1:7" ht="15" thickBot="1" x14ac:dyDescent="0.35">
      <c r="A74" s="63" t="s">
        <v>170</v>
      </c>
      <c r="B74" s="64">
        <v>92310</v>
      </c>
      <c r="C74" s="64">
        <v>120250</v>
      </c>
      <c r="D74" s="64">
        <v>152270</v>
      </c>
      <c r="E74" s="64">
        <v>182600</v>
      </c>
      <c r="F74" s="64">
        <v>214410</v>
      </c>
      <c r="G74" s="64">
        <v>246440</v>
      </c>
    </row>
    <row r="75" spans="1:7" ht="15" thickBot="1" x14ac:dyDescent="0.35">
      <c r="A75" s="61" t="s">
        <v>163</v>
      </c>
      <c r="B75" s="65">
        <v>152370</v>
      </c>
      <c r="C75" s="65">
        <v>187650</v>
      </c>
      <c r="D75" s="65">
        <v>222470</v>
      </c>
      <c r="E75" s="65">
        <v>261770</v>
      </c>
      <c r="F75" s="65">
        <v>302940</v>
      </c>
      <c r="G75" s="65">
        <v>346150</v>
      </c>
    </row>
    <row r="76" spans="1:7" ht="15" thickBot="1" x14ac:dyDescent="0.35">
      <c r="A76" s="63" t="s">
        <v>164</v>
      </c>
      <c r="B76" s="64">
        <v>21450</v>
      </c>
      <c r="C76" s="64">
        <v>25220</v>
      </c>
      <c r="D76" s="64">
        <v>32200</v>
      </c>
      <c r="E76" s="64">
        <v>38500</v>
      </c>
      <c r="F76" s="64">
        <v>45100</v>
      </c>
      <c r="G76" s="64">
        <v>52400</v>
      </c>
    </row>
    <row r="77" spans="1:7" ht="15" thickBot="1" x14ac:dyDescent="0.35">
      <c r="A77" s="63" t="s">
        <v>165</v>
      </c>
      <c r="B77" s="64">
        <v>-13000</v>
      </c>
      <c r="C77" s="64">
        <v>-16770</v>
      </c>
      <c r="D77" s="64">
        <v>-24670</v>
      </c>
      <c r="E77" s="64">
        <v>-31790</v>
      </c>
      <c r="F77" s="64">
        <v>-36830</v>
      </c>
      <c r="G77" s="64">
        <v>-41350</v>
      </c>
    </row>
    <row r="78" spans="1:7" ht="15" thickBot="1" x14ac:dyDescent="0.35">
      <c r="A78" s="61" t="s">
        <v>166</v>
      </c>
      <c r="B78" s="65">
        <v>8450</v>
      </c>
      <c r="C78" s="65">
        <v>8450</v>
      </c>
      <c r="D78" s="65">
        <v>7530</v>
      </c>
      <c r="E78" s="65">
        <v>6710</v>
      </c>
      <c r="F78" s="65">
        <v>8270</v>
      </c>
      <c r="G78" s="65">
        <v>11050</v>
      </c>
    </row>
    <row r="79" spans="1:7" ht="15" thickBot="1" x14ac:dyDescent="0.35">
      <c r="A79" s="61" t="s">
        <v>167</v>
      </c>
      <c r="B79" s="65">
        <v>13780</v>
      </c>
      <c r="C79" s="65">
        <v>14820</v>
      </c>
      <c r="D79" s="65">
        <v>15990</v>
      </c>
      <c r="E79" s="65">
        <v>16900</v>
      </c>
      <c r="F79" s="65">
        <v>17940</v>
      </c>
      <c r="G79" s="65">
        <v>18850</v>
      </c>
    </row>
    <row r="80" spans="1:7" ht="15" thickBot="1" x14ac:dyDescent="0.35">
      <c r="A80" s="61" t="s">
        <v>168</v>
      </c>
      <c r="B80" s="65">
        <v>174600</v>
      </c>
      <c r="C80" s="65">
        <v>210920</v>
      </c>
      <c r="D80" s="65">
        <v>245990</v>
      </c>
      <c r="E80" s="65">
        <v>285380</v>
      </c>
      <c r="F80" s="65">
        <v>329150</v>
      </c>
      <c r="G80" s="65">
        <v>376050</v>
      </c>
    </row>
    <row r="81" spans="1:7" ht="15" thickBot="1" x14ac:dyDescent="0.35">
      <c r="A81" s="63"/>
      <c r="B81" s="62"/>
      <c r="C81" s="62"/>
      <c r="D81" s="62"/>
      <c r="E81" s="62"/>
      <c r="F81" s="62"/>
      <c r="G81" s="62"/>
    </row>
    <row r="82" spans="1:7" ht="15" thickBot="1" x14ac:dyDescent="0.35">
      <c r="A82" s="61" t="s">
        <v>118</v>
      </c>
      <c r="B82" s="65">
        <v>48390</v>
      </c>
      <c r="C82" s="65">
        <v>39520</v>
      </c>
      <c r="D82" s="65">
        <v>39820</v>
      </c>
      <c r="E82" s="65">
        <v>37110</v>
      </c>
      <c r="F82" s="65">
        <v>31150</v>
      </c>
      <c r="G82" s="65">
        <v>27140</v>
      </c>
    </row>
    <row r="83" spans="1:7" ht="15" thickBot="1" x14ac:dyDescent="0.35">
      <c r="A83" s="61" t="s">
        <v>0</v>
      </c>
      <c r="B83" s="67">
        <v>0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</row>
    <row r="84" spans="1:7" ht="15" thickBot="1" x14ac:dyDescent="0.35">
      <c r="A84" s="61" t="s">
        <v>119</v>
      </c>
      <c r="B84" s="65">
        <v>10161.9</v>
      </c>
      <c r="C84" s="65">
        <v>8299.1999999999989</v>
      </c>
      <c r="D84" s="65">
        <v>8362.1999999999989</v>
      </c>
      <c r="E84" s="65">
        <v>7793.0999999999995</v>
      </c>
      <c r="F84" s="65">
        <v>6541.5</v>
      </c>
      <c r="G84" s="65">
        <v>5699.4</v>
      </c>
    </row>
    <row r="85" spans="1:7" ht="15" thickBot="1" x14ac:dyDescent="0.35">
      <c r="A85" s="61" t="s">
        <v>89</v>
      </c>
      <c r="B85" s="65">
        <v>38228.1</v>
      </c>
      <c r="C85" s="65">
        <v>31220.800000000003</v>
      </c>
      <c r="D85" s="65">
        <v>31457.800000000003</v>
      </c>
      <c r="E85" s="65">
        <v>29316.9</v>
      </c>
      <c r="F85" s="65">
        <v>24608.5</v>
      </c>
      <c r="G85" s="65">
        <v>21440.6</v>
      </c>
    </row>
    <row r="86" spans="1:7" x14ac:dyDescent="0.3">
      <c r="A86"/>
      <c r="B86"/>
      <c r="C86"/>
      <c r="D86"/>
      <c r="E86"/>
      <c r="F86"/>
      <c r="G86"/>
    </row>
    <row r="87" spans="1:7" ht="15" thickBot="1" x14ac:dyDescent="0.35">
      <c r="A87"/>
      <c r="B87"/>
      <c r="C87"/>
      <c r="D87"/>
      <c r="E87"/>
      <c r="F87"/>
      <c r="G87"/>
    </row>
    <row r="88" spans="1:7" ht="18" thickBot="1" x14ac:dyDescent="0.35">
      <c r="A88" s="59" t="s">
        <v>122</v>
      </c>
      <c r="B88" s="60">
        <v>2022</v>
      </c>
      <c r="C88" s="60">
        <v>2023</v>
      </c>
      <c r="D88" s="60">
        <v>2024</v>
      </c>
      <c r="E88" s="60">
        <v>2025</v>
      </c>
      <c r="F88" s="60">
        <v>2026</v>
      </c>
      <c r="G88" s="60">
        <v>2027</v>
      </c>
    </row>
    <row r="89" spans="1:7" ht="15" thickBot="1" x14ac:dyDescent="0.35">
      <c r="A89" s="61" t="s">
        <v>114</v>
      </c>
      <c r="B89" s="62"/>
      <c r="C89" s="66"/>
      <c r="D89" s="66"/>
      <c r="E89" s="66"/>
      <c r="F89" s="66"/>
      <c r="G89" s="66"/>
    </row>
    <row r="90" spans="1:7" ht="15" thickBot="1" x14ac:dyDescent="0.35">
      <c r="A90" s="63" t="s">
        <v>156</v>
      </c>
      <c r="B90" s="64">
        <v>14300</v>
      </c>
      <c r="C90" s="64">
        <v>17500</v>
      </c>
      <c r="D90" s="64">
        <v>19400</v>
      </c>
      <c r="E90" s="64">
        <v>21400</v>
      </c>
      <c r="F90" s="64">
        <v>22700</v>
      </c>
      <c r="G90" s="64">
        <v>24100</v>
      </c>
    </row>
    <row r="91" spans="1:7" ht="15" thickBot="1" x14ac:dyDescent="0.35">
      <c r="A91" s="63" t="s">
        <v>157</v>
      </c>
      <c r="B91" s="64">
        <v>44700</v>
      </c>
      <c r="C91" s="64">
        <v>52800</v>
      </c>
      <c r="D91" s="64">
        <v>63000</v>
      </c>
      <c r="E91" s="64">
        <v>73700</v>
      </c>
      <c r="F91" s="64">
        <v>84200</v>
      </c>
      <c r="G91" s="64">
        <v>93900</v>
      </c>
    </row>
    <row r="92" spans="1:7" ht="15" thickBot="1" x14ac:dyDescent="0.35">
      <c r="A92" s="61" t="s">
        <v>158</v>
      </c>
      <c r="B92" s="65">
        <v>59000</v>
      </c>
      <c r="C92" s="65">
        <v>70300</v>
      </c>
      <c r="D92" s="65">
        <v>82400</v>
      </c>
      <c r="E92" s="65">
        <v>95100</v>
      </c>
      <c r="F92" s="65">
        <v>106900</v>
      </c>
      <c r="G92" s="65">
        <v>118000</v>
      </c>
    </row>
    <row r="93" spans="1:7" ht="15" thickBot="1" x14ac:dyDescent="0.35">
      <c r="A93" s="63" t="s">
        <v>159</v>
      </c>
      <c r="B93" s="64">
        <v>20400</v>
      </c>
      <c r="C93" s="64">
        <v>20500</v>
      </c>
      <c r="D93" s="64">
        <v>22000</v>
      </c>
      <c r="E93" s="64">
        <v>24100</v>
      </c>
      <c r="F93" s="64">
        <v>26800</v>
      </c>
      <c r="G93" s="64">
        <v>30100</v>
      </c>
    </row>
    <row r="94" spans="1:7" ht="15" thickBot="1" x14ac:dyDescent="0.35">
      <c r="A94" s="63" t="s">
        <v>115</v>
      </c>
      <c r="B94" s="62">
        <v>0</v>
      </c>
      <c r="C94" s="62">
        <v>0</v>
      </c>
      <c r="D94" s="62">
        <v>0</v>
      </c>
      <c r="E94" s="62">
        <v>0</v>
      </c>
      <c r="F94" s="62">
        <v>0</v>
      </c>
      <c r="G94" s="62">
        <v>0</v>
      </c>
    </row>
    <row r="95" spans="1:7" ht="15" thickBot="1" x14ac:dyDescent="0.35">
      <c r="A95" s="61" t="s">
        <v>116</v>
      </c>
      <c r="B95" s="65">
        <v>79400</v>
      </c>
      <c r="C95" s="65">
        <v>90800</v>
      </c>
      <c r="D95" s="65">
        <v>104400</v>
      </c>
      <c r="E95" s="65">
        <v>119200</v>
      </c>
      <c r="F95" s="65">
        <v>133700</v>
      </c>
      <c r="G95" s="65">
        <v>148100</v>
      </c>
    </row>
    <row r="96" spans="1:7" ht="15" thickBot="1" x14ac:dyDescent="0.35">
      <c r="A96" s="63"/>
      <c r="B96" s="62"/>
      <c r="C96" s="62"/>
      <c r="D96" s="62"/>
      <c r="E96" s="62"/>
      <c r="F96" s="62"/>
      <c r="G96" s="62"/>
    </row>
    <row r="97" spans="1:7" ht="15" thickBot="1" x14ac:dyDescent="0.35">
      <c r="A97" s="61" t="s">
        <v>117</v>
      </c>
      <c r="B97" s="62"/>
      <c r="C97" s="62"/>
      <c r="D97" s="62"/>
      <c r="E97" s="62"/>
      <c r="F97" s="62"/>
      <c r="G97" s="62"/>
    </row>
    <row r="98" spans="1:7" ht="15" thickBot="1" x14ac:dyDescent="0.35">
      <c r="A98" s="63" t="s">
        <v>160</v>
      </c>
      <c r="B98" s="64">
        <v>22900</v>
      </c>
      <c r="C98" s="64">
        <v>28600</v>
      </c>
      <c r="D98" s="64">
        <v>35900</v>
      </c>
      <c r="E98" s="64">
        <v>44200</v>
      </c>
      <c r="F98" s="64">
        <v>53000</v>
      </c>
      <c r="G98" s="64">
        <v>65200</v>
      </c>
    </row>
    <row r="99" spans="1:7" ht="15" thickBot="1" x14ac:dyDescent="0.35">
      <c r="A99" s="63" t="s">
        <v>161</v>
      </c>
      <c r="B99" s="62">
        <v>400</v>
      </c>
      <c r="C99" s="62">
        <v>500</v>
      </c>
      <c r="D99" s="62">
        <v>500</v>
      </c>
      <c r="E99" s="62">
        <v>500</v>
      </c>
      <c r="F99" s="62">
        <v>500</v>
      </c>
      <c r="G99" s="62">
        <v>500</v>
      </c>
    </row>
    <row r="100" spans="1:7" ht="15" thickBot="1" x14ac:dyDescent="0.35">
      <c r="A100" s="63" t="s">
        <v>170</v>
      </c>
      <c r="B100" s="64">
        <v>10800</v>
      </c>
      <c r="C100" s="64">
        <v>11100</v>
      </c>
      <c r="D100" s="64">
        <v>12000</v>
      </c>
      <c r="E100" s="64">
        <v>13200</v>
      </c>
      <c r="F100" s="64">
        <v>14600</v>
      </c>
      <c r="G100" s="64">
        <v>15100</v>
      </c>
    </row>
    <row r="101" spans="1:7" ht="15" thickBot="1" x14ac:dyDescent="0.35">
      <c r="A101" s="61" t="s">
        <v>163</v>
      </c>
      <c r="B101" s="65">
        <v>34100</v>
      </c>
      <c r="C101" s="65">
        <v>40200</v>
      </c>
      <c r="D101" s="65">
        <v>48400</v>
      </c>
      <c r="E101" s="65">
        <v>57900</v>
      </c>
      <c r="F101" s="65">
        <v>68100</v>
      </c>
      <c r="G101" s="65">
        <v>80800</v>
      </c>
    </row>
    <row r="102" spans="1:7" ht="15" thickBot="1" x14ac:dyDescent="0.35">
      <c r="A102" s="63" t="s">
        <v>164</v>
      </c>
      <c r="B102" s="64">
        <v>8200</v>
      </c>
      <c r="C102" s="64">
        <v>10800</v>
      </c>
      <c r="D102" s="64">
        <v>11700</v>
      </c>
      <c r="E102" s="64">
        <v>12600</v>
      </c>
      <c r="F102" s="64">
        <v>12900</v>
      </c>
      <c r="G102" s="64">
        <v>13100</v>
      </c>
    </row>
    <row r="103" spans="1:7" ht="15" thickBot="1" x14ac:dyDescent="0.35">
      <c r="A103" s="63" t="s">
        <v>165</v>
      </c>
      <c r="B103" s="64">
        <v>-11200</v>
      </c>
      <c r="C103" s="64">
        <v>-12300</v>
      </c>
      <c r="D103" s="64">
        <v>-12600</v>
      </c>
      <c r="E103" s="64">
        <v>-12600</v>
      </c>
      <c r="F103" s="64">
        <v>-12000</v>
      </c>
      <c r="G103" s="64">
        <v>-11500</v>
      </c>
    </row>
    <row r="104" spans="1:7" ht="15" thickBot="1" x14ac:dyDescent="0.35">
      <c r="A104" s="61" t="s">
        <v>166</v>
      </c>
      <c r="B104" s="65">
        <v>-3000</v>
      </c>
      <c r="C104" s="65">
        <v>-1500</v>
      </c>
      <c r="D104" s="67">
        <v>-900</v>
      </c>
      <c r="E104" s="67">
        <v>0</v>
      </c>
      <c r="F104" s="67">
        <v>900</v>
      </c>
      <c r="G104" s="65">
        <v>1600</v>
      </c>
    </row>
    <row r="105" spans="1:7" ht="15" thickBot="1" x14ac:dyDescent="0.35">
      <c r="A105" s="61" t="s">
        <v>167</v>
      </c>
      <c r="B105" s="65">
        <v>21200</v>
      </c>
      <c r="C105" s="65">
        <v>23100</v>
      </c>
      <c r="D105" s="65">
        <v>24800</v>
      </c>
      <c r="E105" s="65">
        <v>26500</v>
      </c>
      <c r="F105" s="65">
        <v>28000</v>
      </c>
      <c r="G105" s="65">
        <v>29500</v>
      </c>
    </row>
    <row r="106" spans="1:7" ht="15" thickBot="1" x14ac:dyDescent="0.35">
      <c r="A106" s="61" t="s">
        <v>168</v>
      </c>
      <c r="B106" s="65">
        <v>52300</v>
      </c>
      <c r="C106" s="65">
        <v>61800</v>
      </c>
      <c r="D106" s="65">
        <v>72300</v>
      </c>
      <c r="E106" s="65">
        <v>84400</v>
      </c>
      <c r="F106" s="65">
        <v>97000</v>
      </c>
      <c r="G106" s="65">
        <v>111900</v>
      </c>
    </row>
    <row r="107" spans="1:7" ht="15" thickBot="1" x14ac:dyDescent="0.35">
      <c r="A107" s="63"/>
      <c r="B107" s="62"/>
      <c r="C107" s="62"/>
      <c r="D107" s="62"/>
      <c r="E107" s="62"/>
      <c r="F107" s="62"/>
      <c r="G107" s="62"/>
    </row>
    <row r="108" spans="1:7" ht="15" thickBot="1" x14ac:dyDescent="0.35">
      <c r="A108" s="61" t="s">
        <v>118</v>
      </c>
      <c r="B108" s="65">
        <v>27100</v>
      </c>
      <c r="C108" s="65">
        <v>29000</v>
      </c>
      <c r="D108" s="65">
        <v>32100</v>
      </c>
      <c r="E108" s="65">
        <v>34800</v>
      </c>
      <c r="F108" s="65">
        <v>36700</v>
      </c>
      <c r="G108" s="65">
        <v>36200</v>
      </c>
    </row>
    <row r="109" spans="1:7" ht="15" thickBot="1" x14ac:dyDescent="0.35">
      <c r="A109" s="61" t="s">
        <v>0</v>
      </c>
      <c r="B109" s="67">
        <v>0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</row>
    <row r="110" spans="1:7" ht="15" thickBot="1" x14ac:dyDescent="0.35">
      <c r="A110" s="61" t="s">
        <v>119</v>
      </c>
      <c r="B110" s="65">
        <v>5691</v>
      </c>
      <c r="C110" s="65">
        <v>6090</v>
      </c>
      <c r="D110" s="65">
        <v>6741</v>
      </c>
      <c r="E110" s="65">
        <v>7308</v>
      </c>
      <c r="F110" s="65">
        <v>7707</v>
      </c>
      <c r="G110" s="65">
        <v>7602</v>
      </c>
    </row>
    <row r="111" spans="1:7" ht="15" thickBot="1" x14ac:dyDescent="0.35">
      <c r="A111" s="61" t="s">
        <v>89</v>
      </c>
      <c r="B111" s="65">
        <v>21409</v>
      </c>
      <c r="C111" s="65">
        <v>22910</v>
      </c>
      <c r="D111" s="65">
        <v>25359</v>
      </c>
      <c r="E111" s="65">
        <v>27492</v>
      </c>
      <c r="F111" s="65">
        <v>28993</v>
      </c>
      <c r="G111" s="65">
        <v>28598</v>
      </c>
    </row>
    <row r="112" spans="1:7" x14ac:dyDescent="0.3">
      <c r="A112" s="28"/>
      <c r="B112" s="48"/>
      <c r="C112" s="48"/>
      <c r="D112" s="48"/>
      <c r="E112" s="48"/>
      <c r="F112" s="48"/>
      <c r="G112" s="48"/>
    </row>
    <row r="113" spans="1:7" x14ac:dyDescent="0.3">
      <c r="A113" s="28"/>
      <c r="B113" s="48"/>
      <c r="C113" s="48"/>
      <c r="D113" s="48"/>
      <c r="E113" s="48"/>
      <c r="F113" s="48"/>
      <c r="G113" s="48"/>
    </row>
    <row r="114" spans="1:7" x14ac:dyDescent="0.3">
      <c r="A114" s="28"/>
      <c r="B114" s="48"/>
      <c r="C114" s="48"/>
      <c r="D114" s="48"/>
      <c r="E114" s="48"/>
      <c r="F114" s="48"/>
      <c r="G114" s="48"/>
    </row>
    <row r="115" spans="1:7" x14ac:dyDescent="0.3">
      <c r="A115" s="28"/>
      <c r="B115" s="48"/>
      <c r="C115" s="48"/>
      <c r="D115" s="48"/>
      <c r="E115" s="48"/>
      <c r="F115" s="48"/>
      <c r="G115" s="48"/>
    </row>
    <row r="116" spans="1:7" x14ac:dyDescent="0.3">
      <c r="A116" s="28"/>
      <c r="B116" s="48"/>
      <c r="C116" s="48"/>
      <c r="D116" s="48"/>
      <c r="E116" s="48"/>
      <c r="F116" s="48"/>
      <c r="G116" s="48"/>
    </row>
    <row r="117" spans="1:7" x14ac:dyDescent="0.3">
      <c r="A117" s="28"/>
      <c r="B117" s="48"/>
      <c r="C117" s="48"/>
      <c r="D117" s="48"/>
      <c r="E117" s="48"/>
      <c r="F117" s="48"/>
      <c r="G117" s="48"/>
    </row>
    <row r="118" spans="1:7" x14ac:dyDescent="0.3">
      <c r="A118" s="28"/>
      <c r="B118" s="48"/>
      <c r="C118" s="48"/>
      <c r="D118" s="48"/>
      <c r="E118" s="48"/>
      <c r="F118" s="48"/>
      <c r="G118" s="48"/>
    </row>
    <row r="119" spans="1:7" x14ac:dyDescent="0.3">
      <c r="A119" s="28"/>
      <c r="B119" s="48"/>
      <c r="C119" s="48"/>
      <c r="D119" s="48"/>
      <c r="E119" s="48"/>
      <c r="F119" s="48"/>
      <c r="G119" s="48"/>
    </row>
    <row r="120" spans="1:7" x14ac:dyDescent="0.3">
      <c r="A120" s="28"/>
      <c r="B120" s="48"/>
      <c r="C120" s="48"/>
      <c r="D120" s="48"/>
      <c r="E120" s="48"/>
      <c r="F120" s="48"/>
      <c r="G120" s="48"/>
    </row>
    <row r="121" spans="1:7" x14ac:dyDescent="0.3">
      <c r="A121" s="28"/>
      <c r="B121" s="48"/>
      <c r="C121" s="48"/>
      <c r="D121" s="48"/>
      <c r="E121" s="48"/>
      <c r="F121" s="48"/>
      <c r="G121" s="48"/>
    </row>
    <row r="122" spans="1:7" x14ac:dyDescent="0.3">
      <c r="A122" s="28"/>
      <c r="B122" s="48"/>
      <c r="C122" s="48"/>
      <c r="D122" s="48"/>
      <c r="E122" s="48"/>
      <c r="F122" s="48"/>
      <c r="G122" s="48"/>
    </row>
    <row r="123" spans="1:7" x14ac:dyDescent="0.3">
      <c r="A123" s="28"/>
      <c r="B123" s="48"/>
      <c r="C123" s="48"/>
      <c r="D123" s="48"/>
      <c r="E123" s="48"/>
      <c r="F123" s="48"/>
      <c r="G123" s="48"/>
    </row>
    <row r="124" spans="1:7" x14ac:dyDescent="0.3">
      <c r="A124" s="28"/>
      <c r="B124" s="48"/>
      <c r="C124" s="48"/>
      <c r="D124" s="48"/>
      <c r="E124" s="48"/>
      <c r="F124" s="48"/>
      <c r="G124" s="48"/>
    </row>
    <row r="125" spans="1:7" x14ac:dyDescent="0.3">
      <c r="A125" s="28"/>
      <c r="B125" s="48"/>
      <c r="C125" s="48"/>
      <c r="D125" s="48"/>
      <c r="E125" s="48"/>
      <c r="F125" s="48"/>
      <c r="G125" s="48"/>
    </row>
    <row r="126" spans="1:7" x14ac:dyDescent="0.3">
      <c r="A126" s="28"/>
      <c r="B126" s="48"/>
      <c r="C126" s="48"/>
      <c r="D126" s="48"/>
      <c r="E126" s="48"/>
      <c r="F126" s="48"/>
      <c r="G126" s="48"/>
    </row>
    <row r="127" spans="1:7" x14ac:dyDescent="0.3">
      <c r="A127" s="28"/>
      <c r="B127" s="48"/>
      <c r="C127" s="48"/>
      <c r="D127" s="48"/>
      <c r="E127" s="48"/>
      <c r="F127" s="48"/>
      <c r="G127" s="48"/>
    </row>
    <row r="128" spans="1:7" x14ac:dyDescent="0.3">
      <c r="A128" s="28"/>
      <c r="B128" s="48"/>
      <c r="C128" s="48"/>
      <c r="D128" s="48"/>
      <c r="E128" s="48"/>
      <c r="F128" s="48"/>
      <c r="G128" s="48"/>
    </row>
    <row r="129" spans="1:7" x14ac:dyDescent="0.3">
      <c r="A129" s="28"/>
      <c r="B129" s="48"/>
      <c r="C129" s="48"/>
      <c r="D129" s="48"/>
      <c r="E129" s="48"/>
      <c r="F129" s="48"/>
      <c r="G129" s="48"/>
    </row>
    <row r="130" spans="1:7" x14ac:dyDescent="0.3">
      <c r="A130" s="28"/>
      <c r="B130" s="48"/>
      <c r="C130" s="48"/>
      <c r="D130" s="48"/>
      <c r="E130" s="48"/>
      <c r="F130" s="48"/>
      <c r="G130" s="48"/>
    </row>
    <row r="131" spans="1:7" x14ac:dyDescent="0.3">
      <c r="A131" s="28"/>
      <c r="B131" s="48"/>
      <c r="C131" s="48"/>
      <c r="D131" s="48"/>
      <c r="E131" s="48"/>
      <c r="F131" s="48"/>
      <c r="G131" s="48"/>
    </row>
    <row r="132" spans="1:7" x14ac:dyDescent="0.3">
      <c r="A132" s="28"/>
      <c r="B132" s="48"/>
      <c r="C132" s="48"/>
      <c r="D132" s="48"/>
      <c r="E132" s="48"/>
      <c r="F132" s="48"/>
      <c r="G132" s="48"/>
    </row>
    <row r="133" spans="1:7" x14ac:dyDescent="0.3">
      <c r="A133" s="28"/>
      <c r="B133" s="48"/>
      <c r="C133" s="48"/>
      <c r="D133" s="48"/>
      <c r="E133" s="48"/>
      <c r="F133" s="48"/>
      <c r="G133" s="48"/>
    </row>
    <row r="134" spans="1:7" x14ac:dyDescent="0.3">
      <c r="A134" s="28"/>
      <c r="B134" s="48"/>
      <c r="C134" s="48"/>
      <c r="D134" s="48"/>
      <c r="E134" s="48"/>
      <c r="F134" s="48"/>
      <c r="G134" s="48"/>
    </row>
    <row r="135" spans="1:7" x14ac:dyDescent="0.3">
      <c r="A135" s="28"/>
      <c r="B135" s="48"/>
      <c r="C135" s="48"/>
      <c r="D135" s="48"/>
      <c r="E135" s="48"/>
      <c r="F135" s="48"/>
      <c r="G135" s="48"/>
    </row>
    <row r="136" spans="1:7" x14ac:dyDescent="0.3">
      <c r="A136" s="28"/>
      <c r="B136" s="48"/>
      <c r="C136" s="48"/>
      <c r="D136" s="48"/>
      <c r="E136" s="48"/>
      <c r="F136" s="48"/>
      <c r="G136" s="48"/>
    </row>
    <row r="137" spans="1:7" x14ac:dyDescent="0.3">
      <c r="A137" s="28"/>
      <c r="B137" s="48"/>
      <c r="C137" s="48"/>
      <c r="D137" s="48"/>
      <c r="E137" s="48"/>
      <c r="F137" s="48"/>
      <c r="G137" s="48"/>
    </row>
    <row r="138" spans="1:7" x14ac:dyDescent="0.3">
      <c r="A138" s="28"/>
      <c r="B138" s="48"/>
      <c r="C138" s="48"/>
      <c r="D138" s="48"/>
      <c r="E138" s="48"/>
      <c r="F138" s="48"/>
      <c r="G138" s="48"/>
    </row>
    <row r="139" spans="1:7" x14ac:dyDescent="0.3">
      <c r="A139" s="28"/>
      <c r="B139" s="48"/>
      <c r="C139" s="48"/>
      <c r="D139" s="48"/>
      <c r="E139" s="48"/>
      <c r="F139" s="48"/>
      <c r="G139" s="48"/>
    </row>
    <row r="140" spans="1:7" x14ac:dyDescent="0.3">
      <c r="A140" s="28"/>
      <c r="B140" s="48"/>
      <c r="C140" s="48"/>
      <c r="D140" s="48"/>
      <c r="E140" s="48"/>
      <c r="F140" s="48"/>
      <c r="G140" s="48"/>
    </row>
    <row r="141" spans="1:7" x14ac:dyDescent="0.3">
      <c r="A141" s="28"/>
      <c r="B141" s="48"/>
      <c r="C141" s="48"/>
      <c r="D141" s="48"/>
      <c r="E141" s="48"/>
      <c r="F141" s="48"/>
      <c r="G141" s="48"/>
    </row>
    <row r="142" spans="1:7" x14ac:dyDescent="0.3">
      <c r="A142" s="28"/>
      <c r="B142" s="48"/>
      <c r="C142" s="48"/>
      <c r="D142" s="48"/>
      <c r="E142" s="48"/>
      <c r="F142" s="48"/>
      <c r="G142" s="48"/>
    </row>
    <row r="143" spans="1:7" x14ac:dyDescent="0.3">
      <c r="A143" s="28"/>
      <c r="B143" s="48"/>
      <c r="C143" s="48"/>
      <c r="D143" s="48"/>
      <c r="E143" s="48"/>
      <c r="F143" s="48"/>
      <c r="G143" s="48"/>
    </row>
    <row r="144" spans="1:7" x14ac:dyDescent="0.3">
      <c r="A144" s="28"/>
      <c r="B144" s="48"/>
      <c r="C144" s="48"/>
      <c r="D144" s="48"/>
      <c r="E144" s="48"/>
      <c r="F144" s="48"/>
      <c r="G144" s="48"/>
    </row>
    <row r="145" spans="1:7" x14ac:dyDescent="0.3">
      <c r="A145" s="28"/>
      <c r="B145" s="48"/>
      <c r="C145" s="48"/>
      <c r="D145" s="48"/>
      <c r="E145" s="48"/>
      <c r="F145" s="48"/>
      <c r="G145" s="48"/>
    </row>
    <row r="146" spans="1:7" x14ac:dyDescent="0.3">
      <c r="B146" s="29"/>
      <c r="C146" s="29"/>
      <c r="D146" s="29"/>
      <c r="E146" s="29"/>
      <c r="F146" s="29"/>
      <c r="G146" s="29"/>
    </row>
    <row r="147" spans="1:7" x14ac:dyDescent="0.3">
      <c r="B147" s="29"/>
      <c r="C147" s="29"/>
      <c r="D147" s="29"/>
      <c r="E147" s="29"/>
      <c r="F147" s="29"/>
      <c r="G147" s="29"/>
    </row>
  </sheetData>
  <mergeCells count="1">
    <mergeCell ref="A59:G5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4"/>
  <sheetViews>
    <sheetView workbookViewId="0">
      <selection activeCell="B25" sqref="B25"/>
    </sheetView>
  </sheetViews>
  <sheetFormatPr defaultRowHeight="14.4" x14ac:dyDescent="0.3"/>
  <cols>
    <col min="1" max="1" width="31.109375" style="27" customWidth="1"/>
    <col min="2" max="7" width="11" style="27" customWidth="1"/>
    <col min="14" max="14" width="11.44140625" customWidth="1"/>
  </cols>
  <sheetData>
    <row r="1" spans="1:7" ht="18" x14ac:dyDescent="0.3">
      <c r="A1" s="134" t="s">
        <v>182</v>
      </c>
      <c r="B1" s="134"/>
      <c r="C1" s="134"/>
      <c r="D1" s="134"/>
      <c r="E1" s="134"/>
      <c r="F1" s="134"/>
      <c r="G1" s="134"/>
    </row>
    <row r="2" spans="1:7" ht="18" x14ac:dyDescent="0.3">
      <c r="A2" s="134" t="s">
        <v>229</v>
      </c>
      <c r="B2" s="134"/>
      <c r="C2" s="134"/>
      <c r="D2" s="134"/>
      <c r="E2" s="134"/>
      <c r="F2" s="134"/>
      <c r="G2" s="134"/>
    </row>
    <row r="3" spans="1:7" x14ac:dyDescent="0.3">
      <c r="A3" s="30"/>
      <c r="B3" s="30"/>
      <c r="C3" s="30"/>
      <c r="D3" s="30"/>
      <c r="E3" s="30"/>
      <c r="F3" s="30"/>
      <c r="G3" s="30"/>
    </row>
    <row r="4" spans="1:7" ht="14.4" customHeight="1" x14ac:dyDescent="0.3">
      <c r="A4" s="44" t="s">
        <v>155</v>
      </c>
      <c r="B4"/>
      <c r="C4"/>
      <c r="D4"/>
      <c r="E4"/>
      <c r="F4"/>
      <c r="G4"/>
    </row>
    <row r="5" spans="1:7" ht="15" thickBot="1" x14ac:dyDescent="0.35">
      <c r="A5"/>
      <c r="B5"/>
      <c r="C5"/>
      <c r="D5"/>
      <c r="E5"/>
      <c r="F5"/>
      <c r="G5"/>
    </row>
    <row r="6" spans="1:7" ht="18" thickBot="1" x14ac:dyDescent="0.35">
      <c r="A6" s="59" t="s">
        <v>1</v>
      </c>
      <c r="B6" s="60">
        <v>2022</v>
      </c>
      <c r="C6" s="60">
        <v>2023</v>
      </c>
      <c r="D6" s="60">
        <v>2024</v>
      </c>
      <c r="E6" s="60">
        <v>2025</v>
      </c>
      <c r="F6" s="60">
        <v>2026</v>
      </c>
      <c r="G6" s="60">
        <v>2027</v>
      </c>
    </row>
    <row r="7" spans="1:7" ht="14.4" customHeight="1" thickBot="1" x14ac:dyDescent="0.35">
      <c r="A7" s="63" t="s">
        <v>131</v>
      </c>
      <c r="B7" s="64">
        <v>10222300</v>
      </c>
      <c r="C7" s="64">
        <v>10412140.549330585</v>
      </c>
      <c r="D7" s="64">
        <v>10659882.802522238</v>
      </c>
      <c r="E7" s="64">
        <v>10985931.142641604</v>
      </c>
      <c r="F7" s="64">
        <v>11374536.113922654</v>
      </c>
      <c r="G7" s="64">
        <v>11695658.771240808</v>
      </c>
    </row>
    <row r="8" spans="1:7" ht="14.4" customHeight="1" thickBot="1" x14ac:dyDescent="0.35">
      <c r="A8" s="63" t="s">
        <v>124</v>
      </c>
      <c r="B8" s="64">
        <v>1878100</v>
      </c>
      <c r="C8" s="64">
        <v>2481889.2292215</v>
      </c>
      <c r="D8" s="64">
        <v>3679587.9106291886</v>
      </c>
      <c r="E8" s="64">
        <v>4168250.5276354766</v>
      </c>
      <c r="F8" s="64">
        <v>4660146.269230688</v>
      </c>
      <c r="G8" s="64">
        <v>5156155.8813906228</v>
      </c>
    </row>
    <row r="9" spans="1:7" ht="14.4" customHeight="1" thickBot="1" x14ac:dyDescent="0.35">
      <c r="A9" s="61" t="s">
        <v>125</v>
      </c>
      <c r="B9" s="65">
        <v>12100400</v>
      </c>
      <c r="C9" s="65">
        <v>12894029.778552085</v>
      </c>
      <c r="D9" s="65">
        <v>14339470.713151427</v>
      </c>
      <c r="E9" s="65">
        <v>15154181.670277081</v>
      </c>
      <c r="F9" s="65">
        <v>16034682.383153342</v>
      </c>
      <c r="G9" s="65">
        <v>16851814.652631432</v>
      </c>
    </row>
    <row r="10" spans="1:7" ht="14.4" customHeight="1" thickBot="1" x14ac:dyDescent="0.35">
      <c r="A10" s="63"/>
      <c r="B10" s="62"/>
      <c r="C10" s="62"/>
      <c r="D10" s="62"/>
      <c r="E10" s="62"/>
      <c r="F10" s="62"/>
      <c r="G10" s="62"/>
    </row>
    <row r="11" spans="1:7" ht="14.4" customHeight="1" thickBot="1" x14ac:dyDescent="0.35">
      <c r="A11" s="63" t="s">
        <v>126</v>
      </c>
      <c r="B11" s="64">
        <v>11173348</v>
      </c>
      <c r="C11" s="64">
        <v>11970353.755256945</v>
      </c>
      <c r="D11" s="64">
        <v>13408242.515621712</v>
      </c>
      <c r="E11" s="64">
        <v>14204334.031143464</v>
      </c>
      <c r="F11" s="64">
        <v>15059036.215538375</v>
      </c>
      <c r="G11" s="64">
        <v>15977574.481325187</v>
      </c>
    </row>
    <row r="12" spans="1:7" ht="14.4" customHeight="1" thickBot="1" x14ac:dyDescent="0.35">
      <c r="A12" s="63" t="s">
        <v>127</v>
      </c>
      <c r="B12" s="64">
        <v>225000</v>
      </c>
      <c r="C12" s="64">
        <v>225000</v>
      </c>
      <c r="D12" s="64">
        <v>225000</v>
      </c>
      <c r="E12" s="64">
        <v>225000</v>
      </c>
      <c r="F12" s="64">
        <v>225000</v>
      </c>
      <c r="G12" s="64">
        <v>75000</v>
      </c>
    </row>
    <row r="13" spans="1:7" ht="14.4" customHeight="1" thickBot="1" x14ac:dyDescent="0.35">
      <c r="A13" s="61" t="s">
        <v>92</v>
      </c>
      <c r="B13" s="65">
        <v>11398348</v>
      </c>
      <c r="C13" s="65">
        <v>12195353.755256945</v>
      </c>
      <c r="D13" s="65">
        <v>13633242.515621712</v>
      </c>
      <c r="E13" s="65">
        <v>14429334.031143464</v>
      </c>
      <c r="F13" s="65">
        <v>15284036.215538375</v>
      </c>
      <c r="G13" s="65">
        <v>16052574.481325187</v>
      </c>
    </row>
    <row r="14" spans="1:7" ht="14.4" customHeight="1" thickBot="1" x14ac:dyDescent="0.35">
      <c r="A14" s="63"/>
      <c r="B14" s="62"/>
      <c r="C14" s="62"/>
      <c r="D14" s="62"/>
      <c r="E14" s="62"/>
      <c r="F14" s="62"/>
      <c r="G14" s="62"/>
    </row>
    <row r="15" spans="1:7" ht="14.4" customHeight="1" thickBot="1" x14ac:dyDescent="0.35">
      <c r="A15" s="61" t="s">
        <v>128</v>
      </c>
      <c r="B15" s="65">
        <v>702052</v>
      </c>
      <c r="C15" s="65">
        <v>698676.02329513989</v>
      </c>
      <c r="D15" s="65">
        <v>706228.19752971455</v>
      </c>
      <c r="E15" s="65">
        <v>724847.63913361728</v>
      </c>
      <c r="F15" s="65">
        <v>750646.16761496663</v>
      </c>
      <c r="G15" s="65">
        <v>799240.17130624503</v>
      </c>
    </row>
    <row r="16" spans="1:7" ht="14.4" customHeight="1" thickBot="1" x14ac:dyDescent="0.35">
      <c r="A16" s="5"/>
      <c r="B16" s="5"/>
      <c r="C16" s="5"/>
      <c r="D16" s="5"/>
      <c r="E16" s="5"/>
      <c r="F16" s="5"/>
      <c r="G16" s="5"/>
    </row>
    <row r="17" spans="1:7" ht="14.4" customHeight="1" thickBot="1" x14ac:dyDescent="0.35">
      <c r="A17" s="70" t="s">
        <v>171</v>
      </c>
      <c r="B17" s="71">
        <v>3.38</v>
      </c>
      <c r="C17" s="71">
        <v>3.33</v>
      </c>
      <c r="D17" s="71">
        <v>3.24</v>
      </c>
      <c r="E17" s="71">
        <v>3.12</v>
      </c>
      <c r="F17" s="71">
        <v>3.06</v>
      </c>
      <c r="G17" s="71">
        <v>2.87</v>
      </c>
    </row>
    <row r="18" spans="1:7" ht="14.4" customHeight="1" thickBot="1" x14ac:dyDescent="0.35">
      <c r="A18" s="61" t="s">
        <v>129</v>
      </c>
      <c r="B18" s="72">
        <v>0.34927041291524369</v>
      </c>
      <c r="C18" s="72">
        <v>0.34424724602203183</v>
      </c>
      <c r="D18" s="72">
        <v>0.33895751732449531</v>
      </c>
      <c r="E18" s="72">
        <v>0.33156498673740054</v>
      </c>
      <c r="F18" s="72">
        <v>0.33220138786357595</v>
      </c>
      <c r="G18" s="72">
        <v>0.11261261261261261</v>
      </c>
    </row>
    <row r="19" spans="1:7" ht="14.4" customHeight="1" x14ac:dyDescent="0.3">
      <c r="A19"/>
      <c r="B19"/>
      <c r="C19"/>
      <c r="D19"/>
      <c r="E19"/>
      <c r="F19"/>
      <c r="G19"/>
    </row>
    <row r="20" spans="1:7" ht="14.4" customHeight="1" x14ac:dyDescent="0.3">
      <c r="A20"/>
      <c r="B20"/>
      <c r="C20"/>
      <c r="D20"/>
      <c r="E20"/>
      <c r="F20"/>
      <c r="G20"/>
    </row>
    <row r="21" spans="1:7" ht="14.4" customHeight="1" x14ac:dyDescent="0.3">
      <c r="A21" s="54" t="s">
        <v>153</v>
      </c>
      <c r="B21"/>
      <c r="C21"/>
      <c r="D21"/>
      <c r="E21"/>
      <c r="F21"/>
      <c r="G21"/>
    </row>
    <row r="22" spans="1:7" ht="14.4" customHeight="1" thickBot="1" x14ac:dyDescent="0.35">
      <c r="A22"/>
      <c r="B22"/>
      <c r="C22"/>
      <c r="D22"/>
      <c r="E22"/>
      <c r="F22"/>
      <c r="G22"/>
    </row>
    <row r="23" spans="1:7" ht="14.4" customHeight="1" thickBot="1" x14ac:dyDescent="0.35">
      <c r="A23" s="59" t="s">
        <v>130</v>
      </c>
      <c r="B23" s="60">
        <v>2022</v>
      </c>
      <c r="C23" s="60">
        <v>2023</v>
      </c>
      <c r="D23" s="60">
        <v>2024</v>
      </c>
      <c r="E23" s="60">
        <v>2025</v>
      </c>
      <c r="F23" s="60">
        <v>2026</v>
      </c>
      <c r="G23" s="60">
        <v>2027</v>
      </c>
    </row>
    <row r="24" spans="1:7" ht="14.4" customHeight="1" thickBot="1" x14ac:dyDescent="0.35">
      <c r="A24" s="63" t="s">
        <v>131</v>
      </c>
      <c r="B24" s="64">
        <v>365100</v>
      </c>
      <c r="C24" s="64">
        <v>403040.549330585</v>
      </c>
      <c r="D24" s="64">
        <v>447682.80252223945</v>
      </c>
      <c r="E24" s="64">
        <v>512831.1426416043</v>
      </c>
      <c r="F24" s="64">
        <v>578636.11392265372</v>
      </c>
      <c r="G24" s="64">
        <v>657958.77124080737</v>
      </c>
    </row>
    <row r="25" spans="1:7" ht="14.4" customHeight="1" thickBot="1" x14ac:dyDescent="0.35">
      <c r="A25" s="63" t="s">
        <v>124</v>
      </c>
      <c r="B25" s="64">
        <v>1878100</v>
      </c>
      <c r="C25" s="64">
        <v>2481889.2292215</v>
      </c>
      <c r="D25" s="64">
        <v>3679587.9106291886</v>
      </c>
      <c r="E25" s="64">
        <v>4168250.5276354766</v>
      </c>
      <c r="F25" s="64">
        <v>4660146.269230688</v>
      </c>
      <c r="G25" s="64">
        <v>5156155.8813906228</v>
      </c>
    </row>
    <row r="26" spans="1:7" ht="17.399999999999999" customHeight="1" thickBot="1" x14ac:dyDescent="0.35">
      <c r="A26" s="61" t="s">
        <v>125</v>
      </c>
      <c r="B26" s="65">
        <v>2243200</v>
      </c>
      <c r="C26" s="65">
        <v>2884929.7785520852</v>
      </c>
      <c r="D26" s="65">
        <v>4127270.7131514279</v>
      </c>
      <c r="E26" s="65">
        <v>4681081.6702770805</v>
      </c>
      <c r="F26" s="65">
        <v>5238782.3831533417</v>
      </c>
      <c r="G26" s="65">
        <v>5814114.65263143</v>
      </c>
    </row>
    <row r="27" spans="1:7" ht="14.4" customHeight="1" thickBot="1" x14ac:dyDescent="0.35">
      <c r="A27" s="63"/>
      <c r="B27" s="62"/>
      <c r="C27" s="62"/>
      <c r="D27" s="62"/>
      <c r="E27" s="62"/>
      <c r="F27" s="62"/>
      <c r="G27" s="62"/>
    </row>
    <row r="28" spans="1:7" ht="14.4" customHeight="1" thickBot="1" x14ac:dyDescent="0.35">
      <c r="A28" s="63" t="s">
        <v>126</v>
      </c>
      <c r="B28" s="64">
        <v>2028348.0000000002</v>
      </c>
      <c r="C28" s="64">
        <v>2671753.7552569448</v>
      </c>
      <c r="D28" s="64">
        <v>3906342.5156217124</v>
      </c>
      <c r="E28" s="64">
        <v>4442834.0311434632</v>
      </c>
      <c r="F28" s="64">
        <v>4977036.2155383751</v>
      </c>
      <c r="G28" s="64">
        <v>5506774.4813251859</v>
      </c>
    </row>
    <row r="29" spans="1:7" ht="14.4" customHeight="1" thickBot="1" x14ac:dyDescent="0.35">
      <c r="A29" s="61" t="s">
        <v>92</v>
      </c>
      <c r="B29" s="65">
        <v>2028348.0000000002</v>
      </c>
      <c r="C29" s="65">
        <v>2671753.7552569448</v>
      </c>
      <c r="D29" s="65">
        <v>3906342.5156217124</v>
      </c>
      <c r="E29" s="65">
        <v>4442834.0311434632</v>
      </c>
      <c r="F29" s="65">
        <v>4977036.2155383751</v>
      </c>
      <c r="G29" s="65">
        <v>5506774.4813251859</v>
      </c>
    </row>
    <row r="30" spans="1:7" ht="14.4" customHeight="1" thickBot="1" x14ac:dyDescent="0.35">
      <c r="A30" s="63"/>
      <c r="B30" s="62"/>
      <c r="C30" s="62"/>
      <c r="D30" s="62"/>
      <c r="E30" s="62"/>
      <c r="F30" s="62"/>
      <c r="G30" s="62"/>
    </row>
    <row r="31" spans="1:7" ht="14.4" customHeight="1" thickBot="1" x14ac:dyDescent="0.35">
      <c r="A31" s="61" t="s">
        <v>128</v>
      </c>
      <c r="B31" s="65">
        <v>214851.99999999977</v>
      </c>
      <c r="C31" s="65">
        <v>213176.02329514036</v>
      </c>
      <c r="D31" s="65">
        <v>220928.19752971549</v>
      </c>
      <c r="E31" s="65">
        <v>238247.63913361728</v>
      </c>
      <c r="F31" s="65">
        <v>261746.16761496663</v>
      </c>
      <c r="G31" s="65">
        <v>307340.1713062441</v>
      </c>
    </row>
    <row r="32" spans="1:7" ht="14.4" customHeight="1" x14ac:dyDescent="0.3">
      <c r="A32"/>
      <c r="B32"/>
      <c r="C32"/>
      <c r="D32"/>
      <c r="E32"/>
      <c r="F32"/>
      <c r="G32"/>
    </row>
    <row r="33" spans="1:7" ht="14.4" customHeight="1" thickBot="1" x14ac:dyDescent="0.35">
      <c r="A33"/>
      <c r="B33"/>
      <c r="C33"/>
      <c r="D33"/>
      <c r="E33"/>
      <c r="F33"/>
      <c r="G33"/>
    </row>
    <row r="34" spans="1:7" ht="14.4" customHeight="1" thickBot="1" x14ac:dyDescent="0.35">
      <c r="A34" s="59" t="s">
        <v>121</v>
      </c>
      <c r="B34" s="60">
        <v>2022</v>
      </c>
      <c r="C34" s="60">
        <v>2023</v>
      </c>
      <c r="D34" s="60">
        <v>2024</v>
      </c>
      <c r="E34" s="60">
        <v>2025</v>
      </c>
      <c r="F34" s="60">
        <v>2026</v>
      </c>
      <c r="G34" s="60">
        <v>2027</v>
      </c>
    </row>
    <row r="35" spans="1:7" ht="14.4" customHeight="1" thickBot="1" x14ac:dyDescent="0.35">
      <c r="A35" s="63" t="s">
        <v>131</v>
      </c>
      <c r="B35" s="64">
        <v>1929200</v>
      </c>
      <c r="C35" s="64">
        <v>2001900</v>
      </c>
      <c r="D35" s="64">
        <v>2102300</v>
      </c>
      <c r="E35" s="64">
        <v>2237100</v>
      </c>
      <c r="F35" s="64">
        <v>2406800</v>
      </c>
      <c r="G35" s="64">
        <v>2617100</v>
      </c>
    </row>
    <row r="36" spans="1:7" ht="14.4" customHeight="1" thickBot="1" x14ac:dyDescent="0.35">
      <c r="A36" s="61" t="s">
        <v>125</v>
      </c>
      <c r="B36" s="65">
        <v>1929200</v>
      </c>
      <c r="C36" s="65">
        <v>2001900</v>
      </c>
      <c r="D36" s="65">
        <v>2102300</v>
      </c>
      <c r="E36" s="65">
        <v>2237100</v>
      </c>
      <c r="F36" s="65">
        <v>2406800</v>
      </c>
      <c r="G36" s="65">
        <v>2617100</v>
      </c>
    </row>
    <row r="37" spans="1:7" ht="17.399999999999999" customHeight="1" thickBot="1" x14ac:dyDescent="0.35">
      <c r="A37" s="63"/>
      <c r="B37" s="62"/>
      <c r="C37" s="62"/>
      <c r="D37" s="62"/>
      <c r="E37" s="62"/>
      <c r="F37" s="62"/>
      <c r="G37" s="62"/>
    </row>
    <row r="38" spans="1:7" ht="14.4" customHeight="1" thickBot="1" x14ac:dyDescent="0.35">
      <c r="A38" s="63" t="s">
        <v>126</v>
      </c>
      <c r="B38" s="64">
        <v>1820000</v>
      </c>
      <c r="C38" s="64">
        <v>1897500</v>
      </c>
      <c r="D38" s="64">
        <v>2002200</v>
      </c>
      <c r="E38" s="64">
        <v>2140700</v>
      </c>
      <c r="F38" s="64">
        <v>2314200</v>
      </c>
      <c r="G38" s="64">
        <v>2528600</v>
      </c>
    </row>
    <row r="39" spans="1:7" ht="15" thickBot="1" x14ac:dyDescent="0.35">
      <c r="A39" s="61" t="s">
        <v>92</v>
      </c>
      <c r="B39" s="65">
        <v>1820000</v>
      </c>
      <c r="C39" s="65">
        <v>1897500</v>
      </c>
      <c r="D39" s="65">
        <v>2002200</v>
      </c>
      <c r="E39" s="65">
        <v>2140700</v>
      </c>
      <c r="F39" s="65">
        <v>2314200</v>
      </c>
      <c r="G39" s="65">
        <v>2528600</v>
      </c>
    </row>
    <row r="40" spans="1:7" ht="15" thickBot="1" x14ac:dyDescent="0.35">
      <c r="A40" s="63"/>
      <c r="B40" s="62"/>
      <c r="C40" s="62"/>
      <c r="D40" s="62"/>
      <c r="E40" s="62"/>
      <c r="F40" s="62"/>
      <c r="G40" s="62"/>
    </row>
    <row r="41" spans="1:7" ht="15" thickBot="1" x14ac:dyDescent="0.35">
      <c r="A41" s="61" t="s">
        <v>128</v>
      </c>
      <c r="B41" s="65">
        <v>109200</v>
      </c>
      <c r="C41" s="65">
        <v>104400</v>
      </c>
      <c r="D41" s="65">
        <v>100100</v>
      </c>
      <c r="E41" s="65">
        <v>96400</v>
      </c>
      <c r="F41" s="65">
        <v>92600</v>
      </c>
      <c r="G41" s="65">
        <v>88500</v>
      </c>
    </row>
    <row r="42" spans="1:7" x14ac:dyDescent="0.3">
      <c r="A42"/>
      <c r="B42"/>
      <c r="C42"/>
      <c r="D42"/>
      <c r="E42"/>
      <c r="F42"/>
      <c r="G42"/>
    </row>
    <row r="43" spans="1:7" x14ac:dyDescent="0.3">
      <c r="A43"/>
      <c r="B43"/>
      <c r="C43"/>
      <c r="D43"/>
      <c r="E43"/>
      <c r="F43"/>
      <c r="G43"/>
    </row>
    <row r="44" spans="1:7" ht="18" thickBot="1" x14ac:dyDescent="0.35">
      <c r="A44" s="59" t="s">
        <v>122</v>
      </c>
      <c r="B44" s="60">
        <v>2022</v>
      </c>
      <c r="C44" s="60">
        <v>2023</v>
      </c>
      <c r="D44" s="60">
        <v>2024</v>
      </c>
      <c r="E44" s="60">
        <v>2025</v>
      </c>
      <c r="F44" s="60">
        <v>2026</v>
      </c>
      <c r="G44" s="60">
        <v>2027</v>
      </c>
    </row>
    <row r="45" spans="1:7" ht="15" thickBot="1" x14ac:dyDescent="0.35">
      <c r="A45" s="63" t="s">
        <v>131</v>
      </c>
      <c r="B45" s="64">
        <v>442000</v>
      </c>
      <c r="C45" s="64">
        <v>478800</v>
      </c>
      <c r="D45" s="64">
        <v>530000</v>
      </c>
      <c r="E45" s="64">
        <v>598600</v>
      </c>
      <c r="F45" s="64">
        <v>687600</v>
      </c>
      <c r="G45" s="64">
        <v>798700</v>
      </c>
    </row>
    <row r="46" spans="1:7" ht="15" thickBot="1" x14ac:dyDescent="0.35">
      <c r="A46" s="61" t="s">
        <v>125</v>
      </c>
      <c r="B46" s="65">
        <v>442000</v>
      </c>
      <c r="C46" s="65">
        <v>478800</v>
      </c>
      <c r="D46" s="65">
        <v>530000</v>
      </c>
      <c r="E46" s="65">
        <v>598600</v>
      </c>
      <c r="F46" s="65">
        <v>687600</v>
      </c>
      <c r="G46" s="65">
        <v>798700</v>
      </c>
    </row>
    <row r="47" spans="1:7" ht="15" thickBot="1" x14ac:dyDescent="0.35">
      <c r="A47" s="63"/>
      <c r="B47" s="62"/>
      <c r="C47" s="62"/>
      <c r="D47" s="62"/>
      <c r="E47" s="62"/>
      <c r="F47" s="62"/>
      <c r="G47" s="62"/>
    </row>
    <row r="48" spans="1:7" ht="15" thickBot="1" x14ac:dyDescent="0.35">
      <c r="A48" s="63" t="s">
        <v>126</v>
      </c>
      <c r="B48" s="64">
        <v>425000</v>
      </c>
      <c r="C48" s="64">
        <v>460400</v>
      </c>
      <c r="D48" s="64">
        <v>509600</v>
      </c>
      <c r="E48" s="64">
        <v>575500</v>
      </c>
      <c r="F48" s="64">
        <v>661100</v>
      </c>
      <c r="G48" s="64">
        <v>768000</v>
      </c>
    </row>
    <row r="49" spans="1:7" ht="15" thickBot="1" x14ac:dyDescent="0.35">
      <c r="A49" s="61" t="s">
        <v>92</v>
      </c>
      <c r="B49" s="65">
        <v>425000</v>
      </c>
      <c r="C49" s="65">
        <v>460400</v>
      </c>
      <c r="D49" s="65">
        <v>509600</v>
      </c>
      <c r="E49" s="65">
        <v>575500</v>
      </c>
      <c r="F49" s="65">
        <v>661100</v>
      </c>
      <c r="G49" s="65">
        <v>768000</v>
      </c>
    </row>
    <row r="50" spans="1:7" ht="15" thickBot="1" x14ac:dyDescent="0.35">
      <c r="A50" s="63"/>
      <c r="B50" s="62"/>
      <c r="C50" s="62"/>
      <c r="D50" s="62"/>
      <c r="E50" s="62"/>
      <c r="F50" s="62"/>
      <c r="G50" s="62"/>
    </row>
    <row r="51" spans="1:7" ht="15" thickBot="1" x14ac:dyDescent="0.35">
      <c r="A51" s="61" t="s">
        <v>128</v>
      </c>
      <c r="B51" s="65">
        <v>17000</v>
      </c>
      <c r="C51" s="65">
        <v>18400</v>
      </c>
      <c r="D51" s="65">
        <v>20400</v>
      </c>
      <c r="E51" s="65">
        <v>23100</v>
      </c>
      <c r="F51" s="65">
        <v>26500</v>
      </c>
      <c r="G51" s="65">
        <v>30700</v>
      </c>
    </row>
    <row r="52" spans="1:7" x14ac:dyDescent="0.3">
      <c r="A52" s="50" t="s">
        <v>126</v>
      </c>
      <c r="B52" s="51">
        <v>425000</v>
      </c>
      <c r="C52" s="51">
        <v>460400</v>
      </c>
      <c r="D52" s="51">
        <v>509600</v>
      </c>
      <c r="E52" s="51">
        <v>575500</v>
      </c>
      <c r="F52" s="51">
        <v>661100</v>
      </c>
      <c r="G52" s="51">
        <v>768000</v>
      </c>
    </row>
    <row r="53" spans="1:7" x14ac:dyDescent="0.3">
      <c r="A53" s="49" t="s">
        <v>92</v>
      </c>
      <c r="B53" s="52">
        <v>425000</v>
      </c>
      <c r="C53" s="52">
        <v>460400</v>
      </c>
      <c r="D53" s="52">
        <v>509600</v>
      </c>
      <c r="E53" s="52">
        <v>575500</v>
      </c>
      <c r="F53" s="52">
        <v>661100</v>
      </c>
      <c r="G53" s="52">
        <v>768000</v>
      </c>
    </row>
    <row r="54" spans="1:7" x14ac:dyDescent="0.3">
      <c r="A54" s="51"/>
      <c r="B54" s="51"/>
      <c r="C54" s="51"/>
      <c r="D54" s="51"/>
      <c r="E54" s="51"/>
      <c r="F54" s="51"/>
      <c r="G54" s="51"/>
    </row>
    <row r="55" spans="1:7" x14ac:dyDescent="0.3">
      <c r="A55" s="49" t="s">
        <v>128</v>
      </c>
      <c r="B55" s="52">
        <v>17000</v>
      </c>
      <c r="C55" s="52">
        <v>18400</v>
      </c>
      <c r="D55" s="52">
        <v>20400</v>
      </c>
      <c r="E55" s="52">
        <v>23100</v>
      </c>
      <c r="F55" s="52">
        <v>26500</v>
      </c>
      <c r="G55" s="52">
        <v>30700</v>
      </c>
    </row>
    <row r="56" spans="1:7" x14ac:dyDescent="0.3">
      <c r="A56" s="28"/>
      <c r="B56" s="31"/>
      <c r="C56" s="31"/>
      <c r="D56" s="31"/>
      <c r="E56" s="31"/>
      <c r="F56" s="31"/>
      <c r="G56" s="31"/>
    </row>
    <row r="57" spans="1:7" x14ac:dyDescent="0.3">
      <c r="A57" s="28"/>
      <c r="B57" s="32"/>
      <c r="C57" s="32"/>
      <c r="D57" s="32"/>
      <c r="E57" s="32"/>
      <c r="F57" s="32"/>
      <c r="G57" s="32"/>
    </row>
    <row r="58" spans="1:7" x14ac:dyDescent="0.3">
      <c r="A58" s="28"/>
      <c r="B58" s="28"/>
      <c r="C58" s="28"/>
      <c r="D58" s="28"/>
      <c r="E58" s="28"/>
      <c r="F58" s="28"/>
      <c r="G58" s="28"/>
    </row>
    <row r="59" spans="1:7" x14ac:dyDescent="0.3">
      <c r="A59" s="28"/>
      <c r="B59" s="28"/>
      <c r="C59" s="28"/>
      <c r="D59" s="28"/>
      <c r="E59" s="28"/>
      <c r="F59" s="28"/>
      <c r="G59" s="28"/>
    </row>
    <row r="60" spans="1:7" x14ac:dyDescent="0.3">
      <c r="A60" s="28"/>
      <c r="B60" s="28"/>
      <c r="C60" s="28"/>
      <c r="D60" s="28"/>
      <c r="E60" s="28"/>
      <c r="F60" s="28"/>
      <c r="G60" s="28"/>
    </row>
    <row r="61" spans="1:7" x14ac:dyDescent="0.3">
      <c r="A61" s="28"/>
      <c r="B61" s="28"/>
      <c r="C61" s="28"/>
      <c r="D61" s="28"/>
      <c r="E61" s="28"/>
      <c r="F61" s="28"/>
      <c r="G61" s="28"/>
    </row>
    <row r="62" spans="1:7" x14ac:dyDescent="0.3">
      <c r="A62" s="28"/>
      <c r="B62" s="28"/>
      <c r="C62" s="28"/>
      <c r="D62" s="28"/>
      <c r="E62" s="28"/>
      <c r="F62" s="28"/>
      <c r="G62" s="28"/>
    </row>
    <row r="63" spans="1:7" x14ac:dyDescent="0.3">
      <c r="A63" s="28"/>
      <c r="B63" s="28"/>
      <c r="C63" s="28"/>
      <c r="D63" s="28"/>
      <c r="E63" s="28"/>
      <c r="F63" s="28"/>
      <c r="G63" s="28"/>
    </row>
    <row r="64" spans="1:7" x14ac:dyDescent="0.3">
      <c r="A64" s="28"/>
      <c r="B64" s="28"/>
      <c r="C64" s="28"/>
      <c r="D64" s="28"/>
      <c r="E64" s="28"/>
      <c r="F64" s="28"/>
      <c r="G64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0"/>
  <sheetViews>
    <sheetView zoomScaleNormal="100" workbookViewId="0">
      <selection activeCell="E18" sqref="E18"/>
    </sheetView>
  </sheetViews>
  <sheetFormatPr defaultRowHeight="14.4" x14ac:dyDescent="0.3"/>
  <cols>
    <col min="1" max="1" width="21.5546875" style="4" customWidth="1"/>
    <col min="2" max="2" width="12.44140625" customWidth="1"/>
    <col min="3" max="3" width="13.33203125" customWidth="1"/>
    <col min="4" max="4" width="12.33203125" customWidth="1"/>
    <col min="5" max="5" width="12.5546875" style="1" customWidth="1"/>
    <col min="14" max="14" width="11.44140625" customWidth="1"/>
  </cols>
  <sheetData>
    <row r="1" spans="1:5" ht="18" x14ac:dyDescent="0.3">
      <c r="A1" s="135" t="s">
        <v>132</v>
      </c>
      <c r="B1" s="135"/>
      <c r="C1" s="135"/>
      <c r="D1" s="135"/>
      <c r="E1" s="135"/>
    </row>
    <row r="3" spans="1:5" x14ac:dyDescent="0.3">
      <c r="A3" s="33" t="s">
        <v>133</v>
      </c>
      <c r="C3" s="1"/>
      <c r="E3"/>
    </row>
    <row r="4" spans="1:5" x14ac:dyDescent="0.3">
      <c r="A4" s="33"/>
      <c r="C4" s="1"/>
      <c r="E4"/>
    </row>
    <row r="5" spans="1:5" x14ac:dyDescent="0.3">
      <c r="A5" s="34"/>
      <c r="B5" s="6">
        <v>2024</v>
      </c>
      <c r="C5" s="35">
        <v>2023</v>
      </c>
      <c r="D5" s="35">
        <v>2022</v>
      </c>
      <c r="E5" s="35">
        <v>2021</v>
      </c>
    </row>
    <row r="6" spans="1:5" x14ac:dyDescent="0.3">
      <c r="A6" s="34"/>
      <c r="B6" s="8"/>
      <c r="C6" s="7"/>
      <c r="D6" s="8"/>
      <c r="E6" s="8"/>
    </row>
    <row r="7" spans="1:5" x14ac:dyDescent="0.3">
      <c r="A7" s="34" t="s">
        <v>134</v>
      </c>
      <c r="B7" s="36">
        <v>11141</v>
      </c>
      <c r="C7" s="36">
        <v>6267</v>
      </c>
      <c r="D7" s="36">
        <v>8356</v>
      </c>
      <c r="E7" s="36">
        <v>4700</v>
      </c>
    </row>
    <row r="8" spans="1:5" x14ac:dyDescent="0.3">
      <c r="A8" s="34" t="s">
        <v>135</v>
      </c>
      <c r="B8" s="36">
        <v>1765</v>
      </c>
      <c r="C8" s="36">
        <v>1165</v>
      </c>
      <c r="D8" s="36">
        <v>769</v>
      </c>
      <c r="E8" s="36">
        <v>507</v>
      </c>
    </row>
    <row r="9" spans="1:5" x14ac:dyDescent="0.3">
      <c r="A9" s="37" t="s">
        <v>123</v>
      </c>
      <c r="B9" s="38">
        <v>12906</v>
      </c>
      <c r="C9" s="38">
        <v>7432</v>
      </c>
      <c r="D9" s="38">
        <v>9125</v>
      </c>
      <c r="E9" s="38">
        <v>5207</v>
      </c>
    </row>
    <row r="10" spans="1:5" x14ac:dyDescent="0.3">
      <c r="A10" s="34"/>
      <c r="B10" s="8"/>
      <c r="C10" s="7"/>
      <c r="D10" s="8"/>
      <c r="E10" s="8"/>
    </row>
    <row r="11" spans="1:5" x14ac:dyDescent="0.3">
      <c r="A11" s="34" t="s">
        <v>136</v>
      </c>
      <c r="B11" s="36">
        <v>1847</v>
      </c>
      <c r="C11" s="36">
        <v>1478</v>
      </c>
      <c r="D11" s="36">
        <v>1182</v>
      </c>
      <c r="E11" s="36">
        <v>946</v>
      </c>
    </row>
    <row r="12" spans="1:5" x14ac:dyDescent="0.3">
      <c r="A12" s="34" t="s">
        <v>137</v>
      </c>
      <c r="B12" s="36">
        <v>567</v>
      </c>
      <c r="C12" s="36">
        <v>510</v>
      </c>
      <c r="D12" s="36">
        <v>459</v>
      </c>
      <c r="E12" s="36">
        <v>413</v>
      </c>
    </row>
    <row r="13" spans="1:5" x14ac:dyDescent="0.3">
      <c r="A13" s="34" t="s">
        <v>138</v>
      </c>
      <c r="B13" s="36">
        <v>4561</v>
      </c>
      <c r="C13" s="36">
        <v>3013</v>
      </c>
      <c r="D13" s="36">
        <v>2158</v>
      </c>
      <c r="E13" s="36">
        <v>1539</v>
      </c>
    </row>
    <row r="14" spans="1:5" x14ac:dyDescent="0.3">
      <c r="A14" s="37" t="s">
        <v>139</v>
      </c>
      <c r="B14" s="38">
        <v>6975</v>
      </c>
      <c r="C14" s="38">
        <v>5001</v>
      </c>
      <c r="D14" s="38">
        <v>3799</v>
      </c>
      <c r="E14" s="38">
        <v>2898</v>
      </c>
    </row>
    <row r="15" spans="1:5" x14ac:dyDescent="0.3">
      <c r="A15" s="34"/>
      <c r="B15" s="8"/>
      <c r="C15" s="7"/>
      <c r="D15" s="8"/>
      <c r="E15" s="8"/>
    </row>
    <row r="16" spans="1:5" x14ac:dyDescent="0.3">
      <c r="A16" s="34" t="s">
        <v>140</v>
      </c>
      <c r="B16" s="36">
        <v>623</v>
      </c>
      <c r="C16" s="36">
        <v>555</v>
      </c>
      <c r="D16" s="36">
        <v>263</v>
      </c>
      <c r="E16" s="36">
        <v>263</v>
      </c>
    </row>
    <row r="17" spans="1:5" x14ac:dyDescent="0.3">
      <c r="A17" s="34" t="s">
        <v>141</v>
      </c>
      <c r="B17" s="36">
        <v>1110</v>
      </c>
      <c r="C17" s="36">
        <v>1063</v>
      </c>
      <c r="D17" s="36">
        <v>681</v>
      </c>
      <c r="E17" s="36">
        <v>681</v>
      </c>
    </row>
    <row r="18" spans="1:5" x14ac:dyDescent="0.3">
      <c r="A18" s="34" t="s">
        <v>142</v>
      </c>
      <c r="B18" s="36">
        <v>417</v>
      </c>
      <c r="C18" s="36">
        <v>334</v>
      </c>
      <c r="D18" s="36">
        <v>267</v>
      </c>
      <c r="E18" s="36">
        <v>214</v>
      </c>
    </row>
    <row r="19" spans="1:5" x14ac:dyDescent="0.3">
      <c r="A19" s="37" t="s">
        <v>143</v>
      </c>
      <c r="B19" s="38">
        <v>2150</v>
      </c>
      <c r="C19" s="38">
        <v>1952</v>
      </c>
      <c r="D19" s="38">
        <v>1211</v>
      </c>
      <c r="E19" s="38">
        <v>1158</v>
      </c>
    </row>
    <row r="20" spans="1:5" x14ac:dyDescent="0.3">
      <c r="A20" s="34"/>
      <c r="B20" s="8"/>
      <c r="C20" s="7"/>
      <c r="D20" s="8"/>
      <c r="E20" s="8"/>
    </row>
    <row r="21" spans="1:5" x14ac:dyDescent="0.3">
      <c r="A21" s="37" t="s">
        <v>144</v>
      </c>
      <c r="B21" s="38">
        <v>3781</v>
      </c>
      <c r="C21" s="38">
        <v>479</v>
      </c>
      <c r="D21" s="38">
        <v>4115</v>
      </c>
      <c r="E21" s="38">
        <v>1151</v>
      </c>
    </row>
    <row r="22" spans="1:5" x14ac:dyDescent="0.3">
      <c r="A22" s="37" t="s">
        <v>145</v>
      </c>
      <c r="B22" s="38">
        <v>945</v>
      </c>
      <c r="C22" s="38">
        <v>120</v>
      </c>
      <c r="D22" s="38">
        <v>1029</v>
      </c>
      <c r="E22" s="38">
        <v>288</v>
      </c>
    </row>
    <row r="23" spans="1:5" x14ac:dyDescent="0.3">
      <c r="A23" s="37" t="s">
        <v>89</v>
      </c>
      <c r="B23" s="38">
        <v>2836</v>
      </c>
      <c r="C23" s="38">
        <v>359</v>
      </c>
      <c r="D23" s="38">
        <v>3086</v>
      </c>
      <c r="E23" s="38">
        <v>863</v>
      </c>
    </row>
    <row r="27" spans="1:5" x14ac:dyDescent="0.3">
      <c r="A27" s="3" t="s">
        <v>146</v>
      </c>
      <c r="E27"/>
    </row>
    <row r="28" spans="1:5" x14ac:dyDescent="0.3">
      <c r="A28" s="8"/>
      <c r="B28" s="6">
        <v>2024</v>
      </c>
      <c r="C28" s="35">
        <v>2023</v>
      </c>
      <c r="D28" s="35">
        <v>2022</v>
      </c>
      <c r="E28" s="35">
        <v>2021</v>
      </c>
    </row>
    <row r="29" spans="1:5" x14ac:dyDescent="0.3">
      <c r="A29" s="6" t="s">
        <v>147</v>
      </c>
      <c r="B29" s="7"/>
      <c r="C29" s="7"/>
      <c r="D29" s="7"/>
      <c r="E29" s="8"/>
    </row>
    <row r="30" spans="1:5" x14ac:dyDescent="0.3">
      <c r="A30" s="8" t="s">
        <v>148</v>
      </c>
      <c r="B30" s="39">
        <v>29187</v>
      </c>
      <c r="C30" s="39">
        <v>24213</v>
      </c>
      <c r="D30" s="39">
        <v>20894</v>
      </c>
      <c r="E30" s="39">
        <v>18489</v>
      </c>
    </row>
    <row r="31" spans="1:5" x14ac:dyDescent="0.3">
      <c r="A31" s="8" t="s">
        <v>90</v>
      </c>
      <c r="B31" s="39">
        <v>1410</v>
      </c>
      <c r="C31" s="39">
        <v>1692</v>
      </c>
      <c r="D31" s="39">
        <v>1949</v>
      </c>
      <c r="E31" s="39">
        <v>2180</v>
      </c>
    </row>
    <row r="32" spans="1:5" x14ac:dyDescent="0.3">
      <c r="A32" s="8" t="s">
        <v>149</v>
      </c>
      <c r="B32" s="39">
        <v>126</v>
      </c>
      <c r="C32" s="39">
        <v>130</v>
      </c>
      <c r="D32" s="39">
        <v>117</v>
      </c>
      <c r="E32" s="39">
        <v>105</v>
      </c>
    </row>
    <row r="33" spans="1:5" x14ac:dyDescent="0.3">
      <c r="A33" s="6" t="s">
        <v>125</v>
      </c>
      <c r="B33" s="41">
        <v>30723</v>
      </c>
      <c r="C33" s="41">
        <v>26036</v>
      </c>
      <c r="D33" s="41">
        <v>22960</v>
      </c>
      <c r="E33" s="41">
        <v>20774</v>
      </c>
    </row>
    <row r="34" spans="1:5" x14ac:dyDescent="0.3">
      <c r="A34" s="8"/>
      <c r="B34" s="39"/>
      <c r="C34" s="39"/>
      <c r="D34" s="39"/>
      <c r="E34" s="40"/>
    </row>
    <row r="35" spans="1:5" x14ac:dyDescent="0.3">
      <c r="A35" s="6" t="s">
        <v>150</v>
      </c>
      <c r="B35" s="39"/>
      <c r="C35" s="39"/>
      <c r="D35" s="39"/>
      <c r="E35" s="40"/>
    </row>
    <row r="36" spans="1:5" x14ac:dyDescent="0.3">
      <c r="A36" s="6" t="s">
        <v>126</v>
      </c>
      <c r="B36" s="41">
        <v>28447</v>
      </c>
      <c r="C36" s="41">
        <v>23886</v>
      </c>
      <c r="D36" s="41">
        <v>20873</v>
      </c>
      <c r="E36" s="41">
        <v>18715</v>
      </c>
    </row>
    <row r="37" spans="1:5" x14ac:dyDescent="0.3">
      <c r="A37" s="8"/>
      <c r="B37" s="39"/>
      <c r="C37" s="39"/>
      <c r="D37" s="40"/>
      <c r="E37" s="40"/>
    </row>
    <row r="38" spans="1:5" x14ac:dyDescent="0.3">
      <c r="A38" s="6" t="s">
        <v>151</v>
      </c>
      <c r="B38" s="41">
        <v>2276</v>
      </c>
      <c r="C38" s="41">
        <v>2150</v>
      </c>
      <c r="D38" s="41">
        <v>2087</v>
      </c>
      <c r="E38" s="41">
        <v>2059</v>
      </c>
    </row>
    <row r="39" spans="1:5" x14ac:dyDescent="0.3">
      <c r="A39"/>
      <c r="D39" s="1"/>
    </row>
    <row r="40" spans="1:5" x14ac:dyDescent="0.3">
      <c r="A40"/>
      <c r="E4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3CAD-1545-4C00-A405-532927A6E6BA}">
  <dimension ref="A1:D41"/>
  <sheetViews>
    <sheetView workbookViewId="0">
      <selection activeCell="C18" sqref="C18"/>
    </sheetView>
  </sheetViews>
  <sheetFormatPr defaultRowHeight="14.4" x14ac:dyDescent="0.3"/>
  <cols>
    <col min="1" max="1" width="47.109375" customWidth="1"/>
    <col min="2" max="2" width="12" customWidth="1"/>
    <col min="3" max="3" width="11.33203125" customWidth="1"/>
    <col min="4" max="4" width="11.109375" customWidth="1"/>
  </cols>
  <sheetData>
    <row r="1" spans="1:4" ht="18" x14ac:dyDescent="0.3">
      <c r="A1" s="135" t="s">
        <v>230</v>
      </c>
    </row>
    <row r="3" spans="1:4" x14ac:dyDescent="0.3">
      <c r="A3" s="3" t="s">
        <v>231</v>
      </c>
    </row>
    <row r="4" spans="1:4" x14ac:dyDescent="0.3">
      <c r="A4" s="8"/>
      <c r="B4" s="136">
        <v>2024</v>
      </c>
      <c r="C4" s="136">
        <f>B4-1</f>
        <v>2023</v>
      </c>
      <c r="D4" s="136">
        <f>C4-1</f>
        <v>2022</v>
      </c>
    </row>
    <row r="5" spans="1:4" x14ac:dyDescent="0.3">
      <c r="A5" s="8"/>
      <c r="B5" s="8"/>
      <c r="C5" s="8"/>
      <c r="D5" s="8"/>
    </row>
    <row r="6" spans="1:4" x14ac:dyDescent="0.3">
      <c r="A6" s="8" t="s">
        <v>232</v>
      </c>
      <c r="B6" s="7">
        <v>7235</v>
      </c>
      <c r="C6" s="137">
        <v>7024.2718446601939</v>
      </c>
      <c r="D6" s="137">
        <v>6819.6814025827125</v>
      </c>
    </row>
    <row r="7" spans="1:4" x14ac:dyDescent="0.3">
      <c r="A7" s="8" t="s">
        <v>233</v>
      </c>
      <c r="B7" s="7">
        <v>3685</v>
      </c>
      <c r="C7" s="137">
        <v>3722.2222222222226</v>
      </c>
      <c r="D7" s="137">
        <v>3759.8204264870933</v>
      </c>
    </row>
    <row r="8" spans="1:4" x14ac:dyDescent="0.3">
      <c r="A8" s="6" t="s">
        <v>234</v>
      </c>
      <c r="B8" s="138">
        <v>10920</v>
      </c>
      <c r="C8" s="139">
        <v>10746.494066882417</v>
      </c>
      <c r="D8" s="139">
        <v>10579.501829069806</v>
      </c>
    </row>
    <row r="9" spans="1:4" x14ac:dyDescent="0.3">
      <c r="A9" s="8"/>
      <c r="B9" s="7"/>
      <c r="C9" s="7"/>
      <c r="D9" s="7"/>
    </row>
    <row r="10" spans="1:4" x14ac:dyDescent="0.3">
      <c r="A10" s="8" t="s">
        <v>8</v>
      </c>
      <c r="B10" s="7"/>
      <c r="C10" s="7"/>
      <c r="D10" s="7"/>
    </row>
    <row r="11" spans="1:4" x14ac:dyDescent="0.3">
      <c r="A11" s="8" t="s">
        <v>235</v>
      </c>
      <c r="B11" s="137">
        <v>3057.6000000000004</v>
      </c>
      <c r="C11" s="137">
        <v>3009.0183387270772</v>
      </c>
      <c r="D11" s="137">
        <v>2962.2605121395463</v>
      </c>
    </row>
    <row r="12" spans="1:4" x14ac:dyDescent="0.3">
      <c r="A12" s="8" t="s">
        <v>9</v>
      </c>
      <c r="B12" s="137">
        <v>2457</v>
      </c>
      <c r="C12" s="137">
        <v>2127.8058252427186</v>
      </c>
      <c r="D12" s="137">
        <v>2020.684849352333</v>
      </c>
    </row>
    <row r="13" spans="1:4" x14ac:dyDescent="0.3">
      <c r="A13" s="8" t="s">
        <v>236</v>
      </c>
      <c r="B13" s="137">
        <v>3361.85</v>
      </c>
      <c r="C13" s="137">
        <v>3336.2081984897518</v>
      </c>
      <c r="D13" s="137">
        <v>3312.0433077859161</v>
      </c>
    </row>
    <row r="14" spans="1:4" x14ac:dyDescent="0.3">
      <c r="A14" s="8" t="s">
        <v>237</v>
      </c>
      <c r="B14" s="137">
        <v>393.12</v>
      </c>
      <c r="C14" s="137">
        <v>386.873786407767</v>
      </c>
      <c r="D14" s="137">
        <v>380.86206584651302</v>
      </c>
    </row>
    <row r="15" spans="1:4" x14ac:dyDescent="0.3">
      <c r="A15" s="8" t="s">
        <v>238</v>
      </c>
      <c r="B15" s="137">
        <v>1193.7750000000001</v>
      </c>
      <c r="C15" s="137">
        <v>1159.004854368932</v>
      </c>
      <c r="D15" s="137">
        <v>1125.2474314261476</v>
      </c>
    </row>
    <row r="16" spans="1:4" x14ac:dyDescent="0.3">
      <c r="A16" s="6" t="s">
        <v>19</v>
      </c>
      <c r="B16" s="139">
        <v>10463.344999999999</v>
      </c>
      <c r="C16" s="139">
        <v>10018.911003236248</v>
      </c>
      <c r="D16" s="139">
        <v>9801.0981665504551</v>
      </c>
    </row>
    <row r="17" spans="1:4" x14ac:dyDescent="0.3">
      <c r="A17" s="8"/>
      <c r="B17" s="7"/>
      <c r="C17" s="7"/>
      <c r="D17" s="7"/>
    </row>
    <row r="18" spans="1:4" x14ac:dyDescent="0.3">
      <c r="A18" s="6" t="s">
        <v>239</v>
      </c>
      <c r="B18" s="139">
        <v>456.65499999999997</v>
      </c>
      <c r="C18" s="139">
        <v>727.58306364616942</v>
      </c>
      <c r="D18" s="139">
        <v>778.40366251935063</v>
      </c>
    </row>
    <row r="19" spans="1:4" x14ac:dyDescent="0.3">
      <c r="A19" s="8" t="s">
        <v>240</v>
      </c>
      <c r="B19" s="137">
        <v>-122.85</v>
      </c>
      <c r="C19" s="137">
        <v>-126</v>
      </c>
      <c r="D19" s="137">
        <v>-129.23076923076923</v>
      </c>
    </row>
    <row r="20" spans="1:4" x14ac:dyDescent="0.3">
      <c r="A20" s="8" t="s">
        <v>25</v>
      </c>
      <c r="B20" s="137">
        <v>333.80500000000001</v>
      </c>
      <c r="C20" s="137">
        <v>601.58306364616942</v>
      </c>
      <c r="D20" s="137">
        <v>649.17289328858135</v>
      </c>
    </row>
    <row r="21" spans="1:4" x14ac:dyDescent="0.3">
      <c r="A21" s="8" t="s">
        <v>241</v>
      </c>
      <c r="B21" s="137">
        <v>-116.83174999999999</v>
      </c>
      <c r="C21" s="137">
        <v>-210.55407227615927</v>
      </c>
      <c r="D21" s="137">
        <v>-227.21051265100348</v>
      </c>
    </row>
    <row r="22" spans="1:4" x14ac:dyDescent="0.3">
      <c r="A22" s="6" t="s">
        <v>61</v>
      </c>
      <c r="B22" s="139">
        <v>216.97325000000001</v>
      </c>
      <c r="C22" s="139">
        <v>391.02899137001009</v>
      </c>
      <c r="D22" s="139">
        <v>421.96238063757789</v>
      </c>
    </row>
    <row r="23" spans="1:4" x14ac:dyDescent="0.3">
      <c r="A23" s="3"/>
      <c r="B23" s="140"/>
      <c r="C23" s="140"/>
      <c r="D23" s="140"/>
    </row>
    <row r="24" spans="1:4" x14ac:dyDescent="0.3">
      <c r="B24" s="1"/>
      <c r="C24" s="1"/>
      <c r="D24" s="1"/>
    </row>
    <row r="25" spans="1:4" x14ac:dyDescent="0.3">
      <c r="A25" s="3" t="s">
        <v>242</v>
      </c>
      <c r="B25" s="1"/>
      <c r="C25" s="1"/>
      <c r="D25" s="1"/>
    </row>
    <row r="26" spans="1:4" x14ac:dyDescent="0.3">
      <c r="A26" s="8"/>
      <c r="B26" s="136">
        <f>B4</f>
        <v>2024</v>
      </c>
      <c r="C26" s="136">
        <f t="shared" ref="C26:D26" si="0">C4</f>
        <v>2023</v>
      </c>
      <c r="D26" s="136">
        <f t="shared" si="0"/>
        <v>2022</v>
      </c>
    </row>
    <row r="27" spans="1:4" x14ac:dyDescent="0.3">
      <c r="A27" s="8"/>
      <c r="B27" s="8"/>
      <c r="C27" s="8"/>
      <c r="D27" s="8"/>
    </row>
    <row r="28" spans="1:4" x14ac:dyDescent="0.3">
      <c r="A28" s="8" t="s">
        <v>243</v>
      </c>
      <c r="B28" s="137">
        <v>1179.3599999999999</v>
      </c>
      <c r="C28" s="137">
        <v>1160.6213592233007</v>
      </c>
      <c r="D28" s="137">
        <v>1142.5861975395392</v>
      </c>
    </row>
    <row r="29" spans="1:4" x14ac:dyDescent="0.3">
      <c r="A29" s="8" t="s">
        <v>244</v>
      </c>
      <c r="B29" s="137">
        <v>890.08920000000001</v>
      </c>
      <c r="C29" s="137">
        <v>875.94673139158579</v>
      </c>
      <c r="D29" s="137">
        <v>862.33519408747986</v>
      </c>
    </row>
    <row r="30" spans="1:4" x14ac:dyDescent="0.3">
      <c r="A30" s="8" t="s">
        <v>245</v>
      </c>
      <c r="B30" s="137">
        <v>1599.6707999999999</v>
      </c>
      <c r="C30" s="137">
        <v>1574.2539158576051</v>
      </c>
      <c r="D30" s="137">
        <v>1549.7912229404358</v>
      </c>
    </row>
    <row r="31" spans="1:4" x14ac:dyDescent="0.3">
      <c r="A31" s="6" t="s">
        <v>246</v>
      </c>
      <c r="B31" s="139">
        <v>3669.12</v>
      </c>
      <c r="C31" s="139">
        <v>3610.8220064724915</v>
      </c>
      <c r="D31" s="139">
        <v>3554.7126145674547</v>
      </c>
    </row>
    <row r="32" spans="1:4" x14ac:dyDescent="0.3">
      <c r="A32" s="8" t="s">
        <v>247</v>
      </c>
      <c r="B32" s="137">
        <v>2882.88</v>
      </c>
      <c r="C32" s="137">
        <v>2837.0744336569578</v>
      </c>
      <c r="D32" s="137">
        <v>2792.9884828744289</v>
      </c>
    </row>
    <row r="33" spans="1:4" x14ac:dyDescent="0.3">
      <c r="A33" s="6" t="s">
        <v>125</v>
      </c>
      <c r="B33" s="139">
        <v>6552</v>
      </c>
      <c r="C33" s="139">
        <v>6447.8964401294497</v>
      </c>
      <c r="D33" s="139">
        <v>6347.7010974418836</v>
      </c>
    </row>
    <row r="34" spans="1:4" x14ac:dyDescent="0.3">
      <c r="A34" s="8"/>
      <c r="B34" s="7"/>
      <c r="C34" s="7"/>
      <c r="D34" s="7"/>
    </row>
    <row r="35" spans="1:4" x14ac:dyDescent="0.3">
      <c r="A35" s="8" t="s">
        <v>248</v>
      </c>
      <c r="B35" s="137">
        <v>2532.25</v>
      </c>
      <c r="C35" s="137">
        <v>2458.4951456310673</v>
      </c>
      <c r="D35" s="137">
        <v>2386.8884909039493</v>
      </c>
    </row>
    <row r="36" spans="1:4" x14ac:dyDescent="0.3">
      <c r="A36" s="8" t="s">
        <v>249</v>
      </c>
      <c r="B36" s="137">
        <v>1365</v>
      </c>
      <c r="C36" s="137">
        <v>1400</v>
      </c>
      <c r="D36" s="137">
        <v>1435.897435897436</v>
      </c>
    </row>
    <row r="37" spans="1:4" x14ac:dyDescent="0.3">
      <c r="A37" s="6" t="s">
        <v>92</v>
      </c>
      <c r="B37" s="139">
        <v>3897.25</v>
      </c>
      <c r="C37" s="139">
        <v>3858.4951456310673</v>
      </c>
      <c r="D37" s="139">
        <v>3822.7859268013854</v>
      </c>
    </row>
    <row r="38" spans="1:4" x14ac:dyDescent="0.3">
      <c r="A38" s="8"/>
      <c r="B38" s="7"/>
      <c r="C38" s="7"/>
      <c r="D38" s="7"/>
    </row>
    <row r="39" spans="1:4" x14ac:dyDescent="0.3">
      <c r="A39" s="8" t="s">
        <v>250</v>
      </c>
      <c r="B39" s="137">
        <v>1000.3098</v>
      </c>
      <c r="C39" s="137">
        <v>975.68640776699044</v>
      </c>
      <c r="D39" s="137">
        <v>951.3880362973398</v>
      </c>
    </row>
    <row r="40" spans="1:4" x14ac:dyDescent="0.3">
      <c r="A40" s="8" t="s">
        <v>251</v>
      </c>
      <c r="B40" s="137">
        <v>1654.4402</v>
      </c>
      <c r="C40" s="137">
        <v>1613.7148867313917</v>
      </c>
      <c r="D40" s="137">
        <v>1573.5271343431584</v>
      </c>
    </row>
    <row r="41" spans="1:4" x14ac:dyDescent="0.3">
      <c r="A41" s="6" t="s">
        <v>252</v>
      </c>
      <c r="B41" s="139">
        <v>2654.75</v>
      </c>
      <c r="C41" s="139">
        <v>2589.401294498382</v>
      </c>
      <c r="D41" s="139">
        <v>2524.9151706404982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D1AE-2258-4E62-83C3-CCC4A2393D22}">
  <dimension ref="A1:I102"/>
  <sheetViews>
    <sheetView zoomScaleNormal="100" workbookViewId="0">
      <selection activeCell="C22" sqref="C22"/>
    </sheetView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5" max="5" width="16.88671875" customWidth="1"/>
    <col min="7" max="7" width="12.6640625" customWidth="1"/>
    <col min="8" max="8" width="10.5546875" bestFit="1" customWidth="1"/>
    <col min="9" max="9" width="10.44140625" bestFit="1" customWidth="1"/>
  </cols>
  <sheetData>
    <row r="1" spans="1:9" ht="21" x14ac:dyDescent="0.3">
      <c r="A1" s="86" t="s">
        <v>176</v>
      </c>
      <c r="B1" s="56"/>
      <c r="C1" s="56"/>
      <c r="D1" s="56"/>
      <c r="G1" s="53"/>
    </row>
    <row r="2" spans="1:9" ht="15.6" x14ac:dyDescent="0.3">
      <c r="A2" s="87" t="s">
        <v>177</v>
      </c>
      <c r="B2" s="56"/>
      <c r="C2" s="56"/>
      <c r="D2" s="56"/>
      <c r="G2" s="53"/>
    </row>
    <row r="3" spans="1:9" ht="15.6" x14ac:dyDescent="0.3">
      <c r="A3" s="87" t="s">
        <v>178</v>
      </c>
      <c r="B3" s="57"/>
      <c r="C3" s="57"/>
      <c r="D3" s="57"/>
      <c r="G3" s="53"/>
    </row>
    <row r="4" spans="1:9" ht="15.6" x14ac:dyDescent="0.3">
      <c r="A4" s="87" t="s">
        <v>2</v>
      </c>
      <c r="B4" s="57"/>
      <c r="C4" s="57"/>
      <c r="D4" s="57"/>
      <c r="G4" s="53"/>
    </row>
    <row r="6" spans="1:9" x14ac:dyDescent="0.3">
      <c r="A6" s="43" t="s">
        <v>3</v>
      </c>
      <c r="B6" s="73">
        <v>45657</v>
      </c>
      <c r="C6" s="73">
        <v>45291</v>
      </c>
      <c r="D6" s="73">
        <v>44926</v>
      </c>
      <c r="G6" s="11"/>
      <c r="H6" s="11"/>
      <c r="I6" s="11"/>
    </row>
    <row r="7" spans="1:9" ht="15" customHeight="1" x14ac:dyDescent="0.3">
      <c r="A7" s="42"/>
      <c r="B7" s="74"/>
      <c r="C7" s="74"/>
      <c r="D7" s="74"/>
      <c r="G7" s="12"/>
      <c r="H7" s="12"/>
      <c r="I7" s="12"/>
    </row>
    <row r="8" spans="1:9" x14ac:dyDescent="0.3">
      <c r="A8" s="75" t="s">
        <v>4</v>
      </c>
      <c r="B8" s="76"/>
      <c r="C8" s="76"/>
      <c r="D8" s="76"/>
      <c r="G8" s="12"/>
      <c r="H8" s="12"/>
      <c r="I8" s="12"/>
    </row>
    <row r="9" spans="1:9" ht="14.4" customHeight="1" x14ac:dyDescent="0.3">
      <c r="A9" s="77" t="s">
        <v>5</v>
      </c>
      <c r="B9" s="78">
        <v>968.6137500000001</v>
      </c>
      <c r="C9" s="78">
        <v>872.625</v>
      </c>
      <c r="D9" s="78">
        <v>698.1</v>
      </c>
      <c r="G9" s="12"/>
      <c r="H9" s="12"/>
      <c r="I9" s="12"/>
    </row>
    <row r="10" spans="1:9" ht="15" customHeight="1" x14ac:dyDescent="0.3">
      <c r="A10" s="79" t="s">
        <v>6</v>
      </c>
      <c r="B10" s="78">
        <v>186.68812500000001</v>
      </c>
      <c r="C10" s="78">
        <v>168.1875</v>
      </c>
      <c r="D10" s="78">
        <v>134.55000000000001</v>
      </c>
      <c r="G10" s="12"/>
      <c r="H10" s="12"/>
      <c r="I10" s="12"/>
    </row>
    <row r="11" spans="1:9" ht="14.4" customHeight="1" x14ac:dyDescent="0.3">
      <c r="A11" s="75" t="s">
        <v>7</v>
      </c>
      <c r="B11" s="80">
        <v>1155.3018750000001</v>
      </c>
      <c r="C11" s="80">
        <v>1040.8125</v>
      </c>
      <c r="D11" s="80">
        <v>832.65000000000009</v>
      </c>
      <c r="G11" s="12"/>
      <c r="H11" s="12"/>
      <c r="I11" s="12"/>
    </row>
    <row r="12" spans="1:9" ht="14.4" customHeight="1" x14ac:dyDescent="0.3">
      <c r="A12" s="81"/>
      <c r="B12" s="78"/>
      <c r="C12" s="78"/>
      <c r="D12" s="78"/>
      <c r="G12" s="12"/>
      <c r="H12" s="12"/>
      <c r="I12" s="12"/>
    </row>
    <row r="13" spans="1:9" ht="14.4" customHeight="1" x14ac:dyDescent="0.3">
      <c r="A13" s="75" t="s">
        <v>8</v>
      </c>
      <c r="B13" s="78"/>
      <c r="C13" s="78"/>
      <c r="D13" s="78"/>
      <c r="G13" s="12"/>
      <c r="H13" s="12"/>
      <c r="I13" s="12"/>
    </row>
    <row r="14" spans="1:9" ht="14.4" customHeight="1" x14ac:dyDescent="0.3">
      <c r="A14" s="77" t="s">
        <v>9</v>
      </c>
      <c r="B14" s="78">
        <v>361.65187500000008</v>
      </c>
      <c r="C14" s="78">
        <v>325.81250000000006</v>
      </c>
      <c r="D14" s="78">
        <v>260.65000000000003</v>
      </c>
      <c r="E14" s="10"/>
      <c r="G14" s="12"/>
      <c r="H14" s="12"/>
      <c r="I14" s="12"/>
    </row>
    <row r="15" spans="1:9" ht="14.4" customHeight="1" x14ac:dyDescent="0.3">
      <c r="A15" s="77" t="s">
        <v>10</v>
      </c>
      <c r="B15" s="78">
        <v>226.37062500000002</v>
      </c>
      <c r="C15" s="78">
        <v>203.9375</v>
      </c>
      <c r="D15" s="78">
        <v>163.15</v>
      </c>
      <c r="E15" s="10"/>
      <c r="G15" s="12"/>
      <c r="H15" s="12"/>
      <c r="I15" s="12"/>
    </row>
    <row r="16" spans="1:9" ht="14.4" customHeight="1" x14ac:dyDescent="0.3">
      <c r="A16" s="77" t="s">
        <v>11</v>
      </c>
      <c r="B16" s="78">
        <v>108.22500000000002</v>
      </c>
      <c r="C16" s="78">
        <v>97.500000000000014</v>
      </c>
      <c r="D16" s="78">
        <v>78.000000000000014</v>
      </c>
      <c r="E16" s="10"/>
      <c r="G16" s="12"/>
      <c r="H16" s="12"/>
      <c r="I16" s="12"/>
    </row>
    <row r="17" spans="1:9" ht="14.4" customHeight="1" x14ac:dyDescent="0.3">
      <c r="A17" s="77" t="s">
        <v>12</v>
      </c>
      <c r="B17" s="78">
        <v>99.206250000000011</v>
      </c>
      <c r="C17" s="78">
        <v>89.375</v>
      </c>
      <c r="D17" s="78">
        <v>71.5</v>
      </c>
      <c r="E17" s="10"/>
      <c r="G17" s="12"/>
      <c r="H17" s="12"/>
      <c r="I17" s="12"/>
    </row>
    <row r="18" spans="1:9" ht="14.4" customHeight="1" x14ac:dyDescent="0.3">
      <c r="A18" s="77" t="s">
        <v>13</v>
      </c>
      <c r="B18" s="78">
        <v>60.425625000000011</v>
      </c>
      <c r="C18" s="78">
        <v>54.437500000000007</v>
      </c>
      <c r="D18" s="78">
        <v>43.550000000000004</v>
      </c>
      <c r="E18" s="10"/>
      <c r="G18" s="12"/>
      <c r="H18" s="12"/>
      <c r="I18" s="12"/>
    </row>
    <row r="19" spans="1:9" ht="13.95" customHeight="1" x14ac:dyDescent="0.3">
      <c r="A19" s="77" t="s">
        <v>14</v>
      </c>
      <c r="B19" s="78">
        <v>69.444375000000008</v>
      </c>
      <c r="C19" s="78">
        <v>62.562500000000007</v>
      </c>
      <c r="D19" s="78">
        <v>50.050000000000004</v>
      </c>
      <c r="E19" s="10"/>
      <c r="G19" s="12"/>
      <c r="H19" s="12"/>
      <c r="I19" s="12"/>
    </row>
    <row r="20" spans="1:9" ht="14.4" customHeight="1" x14ac:dyDescent="0.3">
      <c r="A20" s="77" t="s">
        <v>15</v>
      </c>
      <c r="B20" s="78">
        <v>45.995625000000004</v>
      </c>
      <c r="C20" s="78">
        <v>41.4375</v>
      </c>
      <c r="D20" s="78">
        <v>33.15</v>
      </c>
      <c r="E20" s="10"/>
      <c r="G20" s="12"/>
      <c r="H20" s="12"/>
      <c r="I20" s="12"/>
    </row>
    <row r="21" spans="1:9" ht="14.4" customHeight="1" x14ac:dyDescent="0.3">
      <c r="A21" s="77" t="s">
        <v>16</v>
      </c>
      <c r="B21" s="78">
        <v>30.663750000000004</v>
      </c>
      <c r="C21" s="78">
        <v>27.625</v>
      </c>
      <c r="D21" s="78">
        <v>22.1</v>
      </c>
      <c r="E21" s="10"/>
      <c r="G21" s="12"/>
      <c r="H21" s="12"/>
      <c r="I21" s="12"/>
    </row>
    <row r="22" spans="1:9" ht="14.4" customHeight="1" x14ac:dyDescent="0.3">
      <c r="A22" s="77" t="s">
        <v>17</v>
      </c>
      <c r="B22" s="78">
        <v>26.154375000000002</v>
      </c>
      <c r="C22" s="78">
        <v>23.5625</v>
      </c>
      <c r="D22" s="78">
        <v>18.850000000000001</v>
      </c>
      <c r="E22" s="10"/>
      <c r="G22" s="12"/>
      <c r="H22" s="12"/>
      <c r="I22" s="12"/>
    </row>
    <row r="23" spans="1:9" ht="14.4" customHeight="1" x14ac:dyDescent="0.3">
      <c r="A23" s="77" t="s">
        <v>18</v>
      </c>
      <c r="B23" s="78">
        <v>20.743125000000003</v>
      </c>
      <c r="C23" s="78">
        <v>18.6875</v>
      </c>
      <c r="D23" s="78">
        <v>14.950000000000001</v>
      </c>
      <c r="E23" s="10"/>
      <c r="G23" s="12"/>
      <c r="H23" s="12"/>
      <c r="I23" s="12"/>
    </row>
    <row r="24" spans="1:9" ht="14.4" customHeight="1" x14ac:dyDescent="0.3">
      <c r="A24" s="79" t="s">
        <v>6</v>
      </c>
      <c r="B24" s="78">
        <v>11.724375000000004</v>
      </c>
      <c r="C24" s="78">
        <v>10.562500000000002</v>
      </c>
      <c r="D24" s="78">
        <v>8.4500000000000011</v>
      </c>
      <c r="E24" s="10"/>
      <c r="G24" s="12"/>
      <c r="H24" s="12"/>
      <c r="I24" s="12"/>
    </row>
    <row r="25" spans="1:9" ht="14.4" customHeight="1" x14ac:dyDescent="0.3">
      <c r="A25" s="75" t="s">
        <v>19</v>
      </c>
      <c r="B25" s="80">
        <v>1060.6050000000002</v>
      </c>
      <c r="C25" s="80">
        <v>955.5</v>
      </c>
      <c r="D25" s="80">
        <v>764.40000000000009</v>
      </c>
      <c r="G25" s="12"/>
      <c r="H25" s="12"/>
      <c r="I25" s="12"/>
    </row>
    <row r="26" spans="1:9" ht="14.4" customHeight="1" x14ac:dyDescent="0.3">
      <c r="A26" s="75" t="s">
        <v>20</v>
      </c>
      <c r="B26" s="80">
        <v>94.696874999999864</v>
      </c>
      <c r="C26" s="80">
        <v>85.3125</v>
      </c>
      <c r="D26" s="80">
        <v>68.25</v>
      </c>
      <c r="G26" s="12"/>
      <c r="H26" s="12"/>
      <c r="I26" s="12"/>
    </row>
    <row r="27" spans="1:9" ht="14.4" customHeight="1" x14ac:dyDescent="0.3">
      <c r="A27" s="77"/>
      <c r="B27" s="78"/>
      <c r="C27" s="78"/>
      <c r="D27" s="78"/>
      <c r="G27" s="12"/>
      <c r="H27" s="12"/>
      <c r="I27" s="12"/>
    </row>
    <row r="28" spans="1:9" ht="14.4" customHeight="1" x14ac:dyDescent="0.3">
      <c r="A28" s="75" t="s">
        <v>21</v>
      </c>
      <c r="B28" s="78"/>
      <c r="C28" s="78"/>
      <c r="D28" s="78"/>
      <c r="G28" s="12"/>
      <c r="H28" s="12"/>
      <c r="I28" s="12"/>
    </row>
    <row r="29" spans="1:9" ht="14.4" customHeight="1" x14ac:dyDescent="0.3">
      <c r="A29" s="77" t="s">
        <v>172</v>
      </c>
      <c r="B29" s="78">
        <v>15</v>
      </c>
      <c r="C29" s="78">
        <v>15</v>
      </c>
      <c r="D29" s="78">
        <v>15</v>
      </c>
      <c r="G29" s="12"/>
      <c r="H29" s="12"/>
      <c r="I29" s="12"/>
    </row>
    <row r="30" spans="1:9" ht="14.4" customHeight="1" x14ac:dyDescent="0.3">
      <c r="A30" s="77" t="s">
        <v>22</v>
      </c>
      <c r="B30" s="78">
        <v>5</v>
      </c>
      <c r="C30" s="78">
        <v>5</v>
      </c>
      <c r="D30" s="78">
        <v>5</v>
      </c>
      <c r="G30" s="12"/>
      <c r="H30" s="12"/>
      <c r="I30" s="12"/>
    </row>
    <row r="31" spans="1:9" ht="14.4" customHeight="1" x14ac:dyDescent="0.3">
      <c r="A31" s="77" t="s">
        <v>23</v>
      </c>
      <c r="B31" s="78">
        <v>-42</v>
      </c>
      <c r="C31" s="78">
        <v>-40.831029494852729</v>
      </c>
      <c r="D31" s="78">
        <v>-40.831029494852729</v>
      </c>
      <c r="G31" s="12"/>
      <c r="H31" s="12"/>
      <c r="I31" s="12"/>
    </row>
    <row r="32" spans="1:9" ht="14.4" customHeight="1" x14ac:dyDescent="0.3">
      <c r="A32" s="77" t="s">
        <v>173</v>
      </c>
      <c r="B32" s="78">
        <v>2</v>
      </c>
      <c r="C32" s="78">
        <v>2</v>
      </c>
      <c r="D32" s="78">
        <v>2</v>
      </c>
      <c r="G32" s="12"/>
      <c r="H32" s="12"/>
      <c r="I32" s="12"/>
    </row>
    <row r="33" spans="1:9" ht="14.4" customHeight="1" x14ac:dyDescent="0.3">
      <c r="A33" s="77" t="s">
        <v>174</v>
      </c>
      <c r="B33" s="78">
        <v>-2</v>
      </c>
      <c r="C33" s="78">
        <v>-2</v>
      </c>
      <c r="D33" s="78">
        <v>-2</v>
      </c>
      <c r="G33" s="12"/>
      <c r="H33" s="12"/>
      <c r="I33" s="12"/>
    </row>
    <row r="34" spans="1:9" ht="14.4" customHeight="1" x14ac:dyDescent="0.3">
      <c r="A34" s="77" t="s">
        <v>175</v>
      </c>
      <c r="B34" s="78">
        <v>-1</v>
      </c>
      <c r="C34" s="78">
        <v>-3</v>
      </c>
      <c r="D34" s="78">
        <v>-3</v>
      </c>
      <c r="G34" s="12"/>
      <c r="H34" s="12"/>
      <c r="I34" s="12"/>
    </row>
    <row r="35" spans="1:9" x14ac:dyDescent="0.3">
      <c r="A35" s="79" t="s">
        <v>6</v>
      </c>
      <c r="B35" s="78">
        <v>-1</v>
      </c>
      <c r="C35" s="78">
        <v>-1</v>
      </c>
      <c r="D35" s="78">
        <v>-1</v>
      </c>
      <c r="G35" s="12"/>
      <c r="H35" s="12"/>
      <c r="I35" s="12"/>
    </row>
    <row r="36" spans="1:9" x14ac:dyDescent="0.3">
      <c r="A36" s="82" t="s">
        <v>24</v>
      </c>
      <c r="B36" s="80">
        <v>-24</v>
      </c>
      <c r="C36" s="80">
        <v>-24.831029494852729</v>
      </c>
      <c r="D36" s="80">
        <v>-24.831029494852729</v>
      </c>
      <c r="G36" s="12"/>
      <c r="H36" s="12"/>
      <c r="I36" s="12"/>
    </row>
    <row r="37" spans="1:9" x14ac:dyDescent="0.3">
      <c r="A37" s="75"/>
      <c r="B37" s="78"/>
      <c r="C37" s="78"/>
      <c r="D37" s="78"/>
      <c r="G37" s="12"/>
      <c r="H37" s="12"/>
      <c r="I37" s="12"/>
    </row>
    <row r="38" spans="1:9" x14ac:dyDescent="0.3">
      <c r="A38" s="75" t="s">
        <v>25</v>
      </c>
      <c r="B38" s="80">
        <v>70.696874999999864</v>
      </c>
      <c r="C38" s="80">
        <v>60.481470505147271</v>
      </c>
      <c r="D38" s="80">
        <v>43.418970505147271</v>
      </c>
      <c r="G38" s="12"/>
      <c r="H38" s="12"/>
      <c r="I38" s="12"/>
    </row>
    <row r="39" spans="1:9" x14ac:dyDescent="0.3">
      <c r="A39" s="79" t="s">
        <v>26</v>
      </c>
      <c r="B39" s="78">
        <v>-14.846343749999971</v>
      </c>
      <c r="C39" s="78">
        <v>-12.701108806080926</v>
      </c>
      <c r="D39" s="78">
        <v>0.2239132444337999</v>
      </c>
      <c r="G39" s="12"/>
      <c r="H39" s="12"/>
      <c r="I39" s="12"/>
    </row>
    <row r="40" spans="1:9" x14ac:dyDescent="0.3">
      <c r="A40" s="75" t="s">
        <v>61</v>
      </c>
      <c r="B40" s="80">
        <v>55.850531249999889</v>
      </c>
      <c r="C40" s="80">
        <v>47.780361699066347</v>
      </c>
      <c r="D40" s="80">
        <v>43.642883749581074</v>
      </c>
      <c r="G40" s="12"/>
      <c r="H40" s="12"/>
      <c r="I40" s="12"/>
    </row>
    <row r="41" spans="1:9" x14ac:dyDescent="0.3">
      <c r="A41" s="81"/>
      <c r="B41" s="78"/>
      <c r="C41" s="78"/>
      <c r="D41" s="78"/>
      <c r="G41" s="12"/>
      <c r="H41" s="12"/>
      <c r="I41" s="12"/>
    </row>
    <row r="42" spans="1:9" x14ac:dyDescent="0.3">
      <c r="A42" s="75" t="s">
        <v>27</v>
      </c>
      <c r="B42" s="83">
        <v>0.46542109374999907</v>
      </c>
      <c r="C42" s="83">
        <v>0.39816968082555287</v>
      </c>
      <c r="D42" s="83">
        <v>0.37142879786877508</v>
      </c>
      <c r="G42" s="12"/>
      <c r="H42" s="12"/>
      <c r="I42" s="12"/>
    </row>
    <row r="43" spans="1:9" x14ac:dyDescent="0.3">
      <c r="A43" s="84" t="s">
        <v>28</v>
      </c>
      <c r="B43" s="85">
        <v>0.44325818452380866</v>
      </c>
      <c r="C43" s="85">
        <v>0.37920921983385991</v>
      </c>
      <c r="D43" s="85">
        <v>0.35374171225597628</v>
      </c>
      <c r="G43" s="12"/>
      <c r="H43" s="12"/>
      <c r="I43" s="12"/>
    </row>
    <row r="48" spans="1:9" x14ac:dyDescent="0.3">
      <c r="A48" s="3"/>
    </row>
    <row r="59" spans="2:5" x14ac:dyDescent="0.3">
      <c r="B59" s="11"/>
      <c r="C59" s="11"/>
      <c r="D59" s="11"/>
      <c r="E59" s="11"/>
    </row>
    <row r="62" spans="2:5" x14ac:dyDescent="0.3">
      <c r="B62" s="12"/>
      <c r="C62" s="12"/>
      <c r="D62" s="12"/>
      <c r="E62" s="9"/>
    </row>
    <row r="63" spans="2:5" x14ac:dyDescent="0.3">
      <c r="B63" s="12"/>
      <c r="C63" s="12"/>
      <c r="D63" s="12"/>
      <c r="E63" s="9"/>
    </row>
    <row r="64" spans="2:5" x14ac:dyDescent="0.3">
      <c r="B64" s="12"/>
      <c r="C64" s="12"/>
      <c r="D64" s="12"/>
      <c r="E64" s="9"/>
    </row>
    <row r="65" spans="2:5" x14ac:dyDescent="0.3">
      <c r="B65" s="12"/>
      <c r="C65" s="12"/>
      <c r="D65" s="12"/>
      <c r="E65" s="9"/>
    </row>
    <row r="66" spans="2:5" x14ac:dyDescent="0.3">
      <c r="B66" s="12"/>
      <c r="C66" s="12"/>
      <c r="D66" s="12"/>
      <c r="E66" s="9"/>
    </row>
    <row r="67" spans="2:5" x14ac:dyDescent="0.3">
      <c r="B67" s="12"/>
      <c r="C67" s="12"/>
      <c r="D67" s="12"/>
      <c r="E67" s="9"/>
    </row>
    <row r="68" spans="2:5" x14ac:dyDescent="0.3">
      <c r="B68" s="12"/>
      <c r="C68" s="12"/>
      <c r="D68" s="12"/>
      <c r="E68" s="9"/>
    </row>
    <row r="69" spans="2:5" x14ac:dyDescent="0.3">
      <c r="B69" s="12"/>
      <c r="C69" s="12"/>
      <c r="D69" s="12"/>
      <c r="E69" s="9"/>
    </row>
    <row r="70" spans="2:5" x14ac:dyDescent="0.3">
      <c r="B70" s="12"/>
      <c r="C70" s="12"/>
      <c r="D70" s="12"/>
      <c r="E70" s="9"/>
    </row>
    <row r="71" spans="2:5" x14ac:dyDescent="0.3">
      <c r="B71" s="12"/>
      <c r="C71" s="12"/>
      <c r="D71" s="12"/>
      <c r="E71" s="9"/>
    </row>
    <row r="72" spans="2:5" x14ac:dyDescent="0.3">
      <c r="B72" s="12"/>
      <c r="C72" s="12"/>
      <c r="D72" s="12"/>
      <c r="E72" s="9"/>
    </row>
    <row r="73" spans="2:5" x14ac:dyDescent="0.3">
      <c r="B73" s="12"/>
      <c r="C73" s="12"/>
      <c r="D73" s="12"/>
      <c r="E73" s="9"/>
    </row>
    <row r="74" spans="2:5" x14ac:dyDescent="0.3">
      <c r="B74" s="12"/>
      <c r="C74" s="12"/>
      <c r="D74" s="12"/>
      <c r="E74" s="9"/>
    </row>
    <row r="75" spans="2:5" x14ac:dyDescent="0.3">
      <c r="B75" s="12"/>
      <c r="C75" s="12"/>
      <c r="D75" s="12"/>
      <c r="E75" s="9"/>
    </row>
    <row r="76" spans="2:5" x14ac:dyDescent="0.3">
      <c r="B76" s="12"/>
      <c r="C76" s="12"/>
      <c r="D76" s="12"/>
      <c r="E76" s="9"/>
    </row>
    <row r="77" spans="2:5" x14ac:dyDescent="0.3">
      <c r="B77" s="12"/>
      <c r="C77" s="12"/>
      <c r="D77" s="12"/>
      <c r="E77" s="9"/>
    </row>
    <row r="78" spans="2:5" x14ac:dyDescent="0.3">
      <c r="B78" s="12"/>
      <c r="C78" s="12"/>
      <c r="D78" s="12"/>
    </row>
    <row r="79" spans="2:5" x14ac:dyDescent="0.3">
      <c r="B79" s="12"/>
      <c r="C79" s="12"/>
      <c r="D79" s="12"/>
      <c r="E79" s="9"/>
    </row>
    <row r="80" spans="2:5" x14ac:dyDescent="0.3">
      <c r="B80" s="12"/>
      <c r="C80" s="12"/>
      <c r="D80" s="12"/>
    </row>
    <row r="81" spans="2:5" x14ac:dyDescent="0.3">
      <c r="B81" s="12"/>
      <c r="C81" s="12"/>
      <c r="D81" s="12"/>
    </row>
    <row r="82" spans="2:5" x14ac:dyDescent="0.3">
      <c r="B82" s="12"/>
      <c r="C82" s="12"/>
      <c r="D82" s="12"/>
    </row>
    <row r="83" spans="2:5" x14ac:dyDescent="0.3">
      <c r="B83" s="12"/>
      <c r="C83" s="12"/>
      <c r="D83" s="12"/>
      <c r="E83" s="9"/>
    </row>
    <row r="84" spans="2:5" x14ac:dyDescent="0.3">
      <c r="B84" s="12"/>
      <c r="C84" s="12"/>
      <c r="D84" s="12"/>
      <c r="E84" s="9"/>
    </row>
    <row r="85" spans="2:5" x14ac:dyDescent="0.3">
      <c r="B85" s="12"/>
      <c r="C85" s="12"/>
      <c r="D85" s="12"/>
      <c r="E85" s="9"/>
    </row>
    <row r="86" spans="2:5" x14ac:dyDescent="0.3">
      <c r="B86" s="12"/>
      <c r="C86" s="12"/>
      <c r="D86" s="12"/>
    </row>
    <row r="87" spans="2:5" x14ac:dyDescent="0.3">
      <c r="B87" s="12"/>
      <c r="C87" s="12"/>
      <c r="D87" s="12"/>
    </row>
    <row r="88" spans="2:5" x14ac:dyDescent="0.3">
      <c r="B88" s="12"/>
      <c r="C88" s="12"/>
      <c r="D88" s="12"/>
      <c r="E88" s="9"/>
    </row>
    <row r="89" spans="2:5" x14ac:dyDescent="0.3">
      <c r="B89" s="12"/>
      <c r="C89" s="12"/>
      <c r="D89" s="12"/>
      <c r="E89" s="9"/>
    </row>
    <row r="90" spans="2:5" x14ac:dyDescent="0.3">
      <c r="B90" s="12"/>
      <c r="C90" s="12"/>
      <c r="D90" s="12"/>
      <c r="E90" s="9"/>
    </row>
    <row r="91" spans="2:5" x14ac:dyDescent="0.3">
      <c r="B91" s="12"/>
      <c r="C91" s="12"/>
      <c r="D91" s="12"/>
      <c r="E91" s="9"/>
    </row>
    <row r="92" spans="2:5" x14ac:dyDescent="0.3">
      <c r="B92" s="12"/>
      <c r="C92" s="12"/>
      <c r="D92" s="12"/>
      <c r="E92" s="9"/>
    </row>
    <row r="93" spans="2:5" x14ac:dyDescent="0.3">
      <c r="B93" s="12"/>
      <c r="C93" s="12"/>
      <c r="D93" s="12"/>
    </row>
    <row r="94" spans="2:5" x14ac:dyDescent="0.3">
      <c r="B94" s="12"/>
      <c r="C94" s="12"/>
      <c r="D94" s="12"/>
    </row>
    <row r="95" spans="2:5" x14ac:dyDescent="0.3">
      <c r="B95" s="12"/>
      <c r="C95" s="12"/>
      <c r="D95" s="12"/>
    </row>
    <row r="96" spans="2:5" x14ac:dyDescent="0.3">
      <c r="B96" s="12"/>
      <c r="C96" s="12"/>
      <c r="D96" s="12"/>
    </row>
    <row r="97" spans="2:5" x14ac:dyDescent="0.3">
      <c r="B97" s="12"/>
      <c r="C97" s="12"/>
      <c r="D97" s="12"/>
      <c r="E97" s="10"/>
    </row>
    <row r="98" spans="2:5" x14ac:dyDescent="0.3">
      <c r="B98" s="12"/>
      <c r="C98" s="12"/>
      <c r="D98" s="12"/>
      <c r="E98" s="10"/>
    </row>
    <row r="99" spans="2:5" x14ac:dyDescent="0.3">
      <c r="B99" s="9"/>
      <c r="C99" s="9"/>
      <c r="D99" s="9"/>
    </row>
    <row r="100" spans="2:5" x14ac:dyDescent="0.3">
      <c r="B100" s="9"/>
      <c r="C100" s="9"/>
      <c r="D100" s="9"/>
      <c r="E100" s="9"/>
    </row>
    <row r="101" spans="2:5" x14ac:dyDescent="0.3">
      <c r="B101" s="9"/>
      <c r="C101" s="9"/>
      <c r="D101" s="9"/>
      <c r="E101" s="9"/>
    </row>
    <row r="102" spans="2:5" x14ac:dyDescent="0.3">
      <c r="B102" s="9"/>
      <c r="C102" s="9"/>
      <c r="D102" s="9"/>
      <c r="E102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Normal="100" workbookViewId="0">
      <selection activeCell="B2" sqref="B2"/>
    </sheetView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5" max="5" width="13.6640625" customWidth="1"/>
    <col min="14" max="14" width="11.44140625" customWidth="1"/>
  </cols>
  <sheetData>
    <row r="1" spans="1:5" ht="14.4" customHeight="1" x14ac:dyDescent="0.3">
      <c r="A1" s="86" t="s">
        <v>179</v>
      </c>
      <c r="B1" s="56"/>
      <c r="C1" s="56"/>
      <c r="D1" s="56"/>
    </row>
    <row r="2" spans="1:5" ht="14.4" customHeight="1" x14ac:dyDescent="0.3">
      <c r="A2" s="87" t="s">
        <v>177</v>
      </c>
      <c r="B2" s="56"/>
      <c r="C2" s="56"/>
      <c r="D2" s="56"/>
    </row>
    <row r="3" spans="1:5" ht="15.6" customHeight="1" x14ac:dyDescent="0.3">
      <c r="A3" s="87" t="s">
        <v>29</v>
      </c>
      <c r="B3" s="58"/>
      <c r="C3" s="58"/>
      <c r="D3" s="58"/>
    </row>
    <row r="4" spans="1:5" ht="14.4" customHeight="1" x14ac:dyDescent="0.3">
      <c r="A4" s="87" t="s">
        <v>2</v>
      </c>
      <c r="B4" s="57"/>
      <c r="C4" s="57"/>
      <c r="D4" s="57"/>
    </row>
    <row r="5" spans="1:5" ht="14.4" customHeight="1" x14ac:dyDescent="0.3"/>
    <row r="6" spans="1:5" ht="14.4" customHeight="1" x14ac:dyDescent="0.3">
      <c r="A6" s="43" t="s">
        <v>3</v>
      </c>
      <c r="B6" s="73">
        <v>45657</v>
      </c>
      <c r="C6" s="73">
        <v>45291</v>
      </c>
      <c r="D6" s="73">
        <v>44926</v>
      </c>
    </row>
    <row r="7" spans="1:5" ht="14.4" customHeight="1" x14ac:dyDescent="0.3">
      <c r="A7" s="77" t="s">
        <v>30</v>
      </c>
      <c r="B7" s="40"/>
      <c r="C7" s="40"/>
      <c r="D7" s="40"/>
      <c r="E7" s="11"/>
    </row>
    <row r="8" spans="1:5" ht="15" customHeight="1" x14ac:dyDescent="0.3">
      <c r="A8" s="77" t="s">
        <v>31</v>
      </c>
      <c r="B8" s="76"/>
      <c r="C8" s="76"/>
      <c r="D8" s="76"/>
    </row>
    <row r="9" spans="1:5" ht="14.4" customHeight="1" x14ac:dyDescent="0.3">
      <c r="A9" s="77" t="s">
        <v>32</v>
      </c>
      <c r="B9" s="88">
        <v>247.22695462719028</v>
      </c>
      <c r="C9" s="88">
        <v>185.95079837719038</v>
      </c>
      <c r="D9" s="88">
        <v>55.732936678124005</v>
      </c>
    </row>
    <row r="10" spans="1:5" ht="14.4" customHeight="1" x14ac:dyDescent="0.3">
      <c r="A10" s="77" t="s">
        <v>33</v>
      </c>
      <c r="B10" s="88">
        <v>287</v>
      </c>
      <c r="C10" s="88">
        <v>295</v>
      </c>
      <c r="D10" s="88">
        <v>290</v>
      </c>
      <c r="E10" s="9"/>
    </row>
    <row r="11" spans="1:5" ht="15" customHeight="1" x14ac:dyDescent="0.3">
      <c r="A11" s="75" t="s">
        <v>34</v>
      </c>
      <c r="B11" s="76">
        <v>534.22695462719025</v>
      </c>
      <c r="C11" s="76">
        <v>480.95079837719038</v>
      </c>
      <c r="D11" s="76">
        <v>345.73293667812402</v>
      </c>
      <c r="E11" s="9"/>
    </row>
    <row r="12" spans="1:5" ht="14.4" customHeight="1" x14ac:dyDescent="0.3">
      <c r="A12" s="77" t="s">
        <v>35</v>
      </c>
      <c r="B12" s="88">
        <v>15</v>
      </c>
      <c r="C12" s="88">
        <v>15</v>
      </c>
      <c r="D12" s="88">
        <v>15</v>
      </c>
      <c r="E12" s="9"/>
    </row>
    <row r="13" spans="1:5" ht="14.4" customHeight="1" x14ac:dyDescent="0.3">
      <c r="A13" s="77" t="s">
        <v>36</v>
      </c>
      <c r="B13" s="88">
        <v>267</v>
      </c>
      <c r="C13" s="88">
        <v>260</v>
      </c>
      <c r="D13" s="88">
        <v>265</v>
      </c>
      <c r="E13" s="9"/>
    </row>
    <row r="14" spans="1:5" ht="14.4" customHeight="1" x14ac:dyDescent="0.3">
      <c r="A14" s="77" t="s">
        <v>37</v>
      </c>
      <c r="B14" s="88">
        <v>139</v>
      </c>
      <c r="C14" s="88">
        <v>138</v>
      </c>
      <c r="D14" s="88">
        <v>141</v>
      </c>
      <c r="E14" s="9"/>
    </row>
    <row r="15" spans="1:5" ht="14.4" customHeight="1" x14ac:dyDescent="0.3">
      <c r="A15" s="77" t="s">
        <v>38</v>
      </c>
      <c r="B15" s="88">
        <v>193</v>
      </c>
      <c r="C15" s="88">
        <v>190</v>
      </c>
      <c r="D15" s="88">
        <v>180</v>
      </c>
      <c r="E15" s="9"/>
    </row>
    <row r="16" spans="1:5" ht="14.4" customHeight="1" x14ac:dyDescent="0.3">
      <c r="A16" s="77" t="s">
        <v>39</v>
      </c>
      <c r="B16" s="88">
        <v>219</v>
      </c>
      <c r="C16" s="88">
        <v>215</v>
      </c>
      <c r="D16" s="88">
        <v>205</v>
      </c>
      <c r="E16" s="9"/>
    </row>
    <row r="17" spans="1:5" ht="14.4" customHeight="1" x14ac:dyDescent="0.3">
      <c r="A17" s="75" t="s">
        <v>180</v>
      </c>
      <c r="B17" s="76">
        <v>1367.2269546271903</v>
      </c>
      <c r="C17" s="76">
        <v>1298.9507983771905</v>
      </c>
      <c r="D17" s="76">
        <v>1151.7329366781241</v>
      </c>
      <c r="E17" s="9"/>
    </row>
    <row r="18" spans="1:5" ht="14.4" customHeight="1" x14ac:dyDescent="0.3">
      <c r="A18" s="77"/>
      <c r="B18" s="76"/>
      <c r="C18" s="76"/>
      <c r="D18" s="76"/>
      <c r="E18" s="9"/>
    </row>
    <row r="19" spans="1:5" ht="14.4" customHeight="1" x14ac:dyDescent="0.3">
      <c r="A19" s="77" t="s">
        <v>103</v>
      </c>
      <c r="B19" s="88">
        <v>790.08687500000008</v>
      </c>
      <c r="C19" s="88">
        <v>718.51250000000005</v>
      </c>
      <c r="D19" s="88">
        <v>640.95000000000005</v>
      </c>
      <c r="E19" s="9"/>
    </row>
    <row r="20" spans="1:5" ht="13.95" customHeight="1" x14ac:dyDescent="0.3">
      <c r="A20" s="77" t="s">
        <v>40</v>
      </c>
      <c r="B20" s="88">
        <v>21</v>
      </c>
      <c r="C20" s="88">
        <v>21</v>
      </c>
      <c r="D20" s="88">
        <v>21</v>
      </c>
      <c r="E20" s="9"/>
    </row>
    <row r="21" spans="1:5" ht="14.4" customHeight="1" x14ac:dyDescent="0.3">
      <c r="A21" s="89" t="s">
        <v>105</v>
      </c>
      <c r="B21" s="88">
        <v>22.024244847165619</v>
      </c>
      <c r="C21" s="88">
        <v>22.024244847165619</v>
      </c>
      <c r="D21" s="88">
        <v>22.024244847165619</v>
      </c>
      <c r="E21" s="9"/>
    </row>
    <row r="22" spans="1:5" ht="14.4" customHeight="1" x14ac:dyDescent="0.3">
      <c r="A22" s="77" t="s">
        <v>91</v>
      </c>
      <c r="B22" s="88">
        <v>31</v>
      </c>
      <c r="C22" s="88">
        <v>31</v>
      </c>
      <c r="D22" s="88">
        <v>31</v>
      </c>
      <c r="E22" s="9"/>
    </row>
    <row r="23" spans="1:5" ht="14.4" customHeight="1" x14ac:dyDescent="0.3">
      <c r="A23" s="77" t="s">
        <v>41</v>
      </c>
      <c r="B23" s="88">
        <v>73</v>
      </c>
      <c r="C23" s="88">
        <v>73</v>
      </c>
      <c r="D23" s="88">
        <v>73</v>
      </c>
      <c r="E23" s="9"/>
    </row>
    <row r="24" spans="1:5" ht="14.4" customHeight="1" x14ac:dyDescent="0.3">
      <c r="A24" s="75" t="s">
        <v>106</v>
      </c>
      <c r="B24" s="76">
        <v>2304.3380744743563</v>
      </c>
      <c r="C24" s="76">
        <v>2164.4875432243562</v>
      </c>
      <c r="D24" s="76">
        <v>1939.7071815252898</v>
      </c>
      <c r="E24" s="9"/>
    </row>
    <row r="25" spans="1:5" ht="14.4" customHeight="1" x14ac:dyDescent="0.3">
      <c r="A25" s="77"/>
      <c r="B25" s="76"/>
      <c r="C25" s="76"/>
      <c r="D25" s="76"/>
      <c r="E25" s="9"/>
    </row>
    <row r="26" spans="1:5" ht="14.4" customHeight="1" x14ac:dyDescent="0.3">
      <c r="A26" s="77" t="s">
        <v>42</v>
      </c>
      <c r="B26" s="76"/>
      <c r="C26" s="76"/>
      <c r="D26" s="76"/>
    </row>
    <row r="27" spans="1:5" ht="14.4" customHeight="1" x14ac:dyDescent="0.3">
      <c r="A27" s="77" t="s">
        <v>43</v>
      </c>
      <c r="B27" s="76"/>
      <c r="C27" s="76"/>
      <c r="D27" s="76"/>
      <c r="E27" s="9"/>
    </row>
    <row r="28" spans="1:5" ht="14.4" customHeight="1" x14ac:dyDescent="0.3">
      <c r="A28" s="77" t="s">
        <v>44</v>
      </c>
      <c r="B28" s="88">
        <v>147</v>
      </c>
      <c r="C28" s="88">
        <v>145</v>
      </c>
      <c r="D28" s="88">
        <v>150</v>
      </c>
    </row>
    <row r="29" spans="1:5" ht="14.4" customHeight="1" x14ac:dyDescent="0.3">
      <c r="A29" s="77" t="s">
        <v>45</v>
      </c>
      <c r="B29" s="88">
        <v>342</v>
      </c>
      <c r="C29" s="88">
        <v>340</v>
      </c>
      <c r="D29" s="88">
        <v>310</v>
      </c>
    </row>
    <row r="30" spans="1:5" ht="14.4" customHeight="1" x14ac:dyDescent="0.3">
      <c r="A30" s="77" t="s">
        <v>46</v>
      </c>
      <c r="B30" s="88">
        <v>365.68506706168614</v>
      </c>
      <c r="C30" s="88">
        <v>304.49034430054553</v>
      </c>
      <c r="D30" s="88">
        <v>146.20404110703532</v>
      </c>
    </row>
    <row r="31" spans="1:5" ht="14.4" customHeight="1" x14ac:dyDescent="0.3">
      <c r="A31" s="75" t="s">
        <v>47</v>
      </c>
      <c r="B31" s="76">
        <v>854.68506706168614</v>
      </c>
      <c r="C31" s="76">
        <v>789.49034430054553</v>
      </c>
      <c r="D31" s="76">
        <v>606.20404110703532</v>
      </c>
      <c r="E31" s="9"/>
    </row>
    <row r="32" spans="1:5" ht="14.4" customHeight="1" x14ac:dyDescent="0.3">
      <c r="A32" s="77" t="s">
        <v>181</v>
      </c>
      <c r="B32" s="88">
        <v>862.43139195460583</v>
      </c>
      <c r="C32" s="88">
        <v>849.25743020789901</v>
      </c>
      <c r="D32" s="88">
        <v>857.66252998958964</v>
      </c>
      <c r="E32" s="9"/>
    </row>
    <row r="33" spans="1:5" ht="14.4" customHeight="1" x14ac:dyDescent="0.3">
      <c r="A33" s="77" t="s">
        <v>48</v>
      </c>
      <c r="B33" s="88">
        <v>208</v>
      </c>
      <c r="C33" s="88">
        <v>205</v>
      </c>
      <c r="D33" s="88">
        <v>205</v>
      </c>
      <c r="E33" s="9"/>
    </row>
    <row r="34" spans="1:5" ht="14.4" customHeight="1" x14ac:dyDescent="0.3">
      <c r="A34" s="77" t="s">
        <v>49</v>
      </c>
      <c r="B34" s="88">
        <v>62</v>
      </c>
      <c r="C34" s="88">
        <v>60</v>
      </c>
      <c r="D34" s="88">
        <v>60</v>
      </c>
    </row>
    <row r="35" spans="1:5" ht="14.4" customHeight="1" x14ac:dyDescent="0.3">
      <c r="A35" s="89" t="s">
        <v>109</v>
      </c>
      <c r="B35" s="88">
        <v>94</v>
      </c>
      <c r="C35" s="88">
        <v>92.752279024921478</v>
      </c>
      <c r="D35" s="88">
        <v>92.752279024921478</v>
      </c>
    </row>
    <row r="36" spans="1:5" ht="14.4" customHeight="1" x14ac:dyDescent="0.3">
      <c r="A36" s="77" t="s">
        <v>50</v>
      </c>
      <c r="B36" s="88">
        <v>54.883540983708443</v>
      </c>
      <c r="C36" s="88">
        <v>55.499946466634256</v>
      </c>
      <c r="D36" s="88">
        <v>53.381149878453613</v>
      </c>
      <c r="E36" s="9"/>
    </row>
    <row r="37" spans="1:5" ht="14.4" customHeight="1" x14ac:dyDescent="0.3">
      <c r="A37" s="75" t="s">
        <v>111</v>
      </c>
      <c r="B37" s="76">
        <v>2135.7522790249218</v>
      </c>
      <c r="C37" s="76">
        <v>2051.7522790249218</v>
      </c>
      <c r="D37" s="76">
        <v>1874.7522790249216</v>
      </c>
      <c r="E37" s="9"/>
    </row>
    <row r="38" spans="1:5" ht="14.4" customHeight="1" x14ac:dyDescent="0.3">
      <c r="A38" s="77"/>
      <c r="B38" s="76"/>
      <c r="C38" s="76"/>
      <c r="D38" s="76"/>
      <c r="E38" s="9"/>
    </row>
    <row r="39" spans="1:5" ht="14.4" customHeight="1" x14ac:dyDescent="0.3">
      <c r="A39" s="77" t="s">
        <v>51</v>
      </c>
      <c r="B39" s="76"/>
      <c r="C39" s="76"/>
      <c r="D39" s="76"/>
      <c r="E39" s="9"/>
    </row>
    <row r="40" spans="1:5" x14ac:dyDescent="0.3">
      <c r="A40" s="77" t="s">
        <v>52</v>
      </c>
      <c r="B40" s="76"/>
      <c r="C40" s="76"/>
      <c r="D40" s="76"/>
      <c r="E40" s="9"/>
    </row>
    <row r="41" spans="1:5" ht="14.4" customHeight="1" x14ac:dyDescent="0.3">
      <c r="A41" s="77" t="s">
        <v>53</v>
      </c>
      <c r="B41" s="88">
        <v>200</v>
      </c>
      <c r="C41" s="88">
        <v>200</v>
      </c>
      <c r="D41" s="88">
        <v>200</v>
      </c>
    </row>
    <row r="42" spans="1:5" ht="14.4" customHeight="1" x14ac:dyDescent="0.3">
      <c r="A42" s="77" t="s">
        <v>54</v>
      </c>
      <c r="B42" s="88">
        <v>30</v>
      </c>
      <c r="C42" s="88">
        <v>30</v>
      </c>
      <c r="D42" s="88">
        <v>30</v>
      </c>
    </row>
    <row r="43" spans="1:5" ht="14.4" customHeight="1" x14ac:dyDescent="0.3">
      <c r="A43" s="77" t="s">
        <v>55</v>
      </c>
      <c r="B43" s="88">
        <v>-61.414204550565614</v>
      </c>
      <c r="C43" s="88">
        <v>-117.2647358005655</v>
      </c>
      <c r="D43" s="88">
        <v>-165.04509749963185</v>
      </c>
    </row>
    <row r="44" spans="1:5" x14ac:dyDescent="0.3">
      <c r="A44" s="75" t="s">
        <v>56</v>
      </c>
      <c r="B44" s="76">
        <v>168.58579544943439</v>
      </c>
      <c r="C44" s="76">
        <v>112.7352641994345</v>
      </c>
      <c r="D44" s="76">
        <v>64.954902500368149</v>
      </c>
    </row>
    <row r="45" spans="1:5" ht="14.4" customHeight="1" x14ac:dyDescent="0.3">
      <c r="A45" s="84" t="s">
        <v>57</v>
      </c>
      <c r="B45" s="76">
        <v>2304.3380744743563</v>
      </c>
      <c r="C45" s="76">
        <v>2164.4875432243562</v>
      </c>
      <c r="D45" s="76">
        <v>1939.7071815252898</v>
      </c>
      <c r="E45" s="10"/>
    </row>
    <row r="46" spans="1:5" x14ac:dyDescent="0.3">
      <c r="B46" s="9"/>
      <c r="C46" s="9"/>
      <c r="D46" s="9"/>
    </row>
    <row r="47" spans="1:5" x14ac:dyDescent="0.3">
      <c r="B47" s="9"/>
      <c r="C47" s="9"/>
      <c r="D47" s="9"/>
      <c r="E47" s="9"/>
    </row>
    <row r="48" spans="1:5" x14ac:dyDescent="0.3">
      <c r="B48" s="9"/>
      <c r="C48" s="9"/>
      <c r="D48" s="9"/>
      <c r="E48" s="9"/>
    </row>
    <row r="49" spans="2:5" x14ac:dyDescent="0.3">
      <c r="B49" s="9"/>
      <c r="C49" s="9"/>
      <c r="D49" s="9"/>
      <c r="E49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"/>
  <sheetViews>
    <sheetView zoomScaleNormal="100" workbookViewId="0">
      <selection activeCell="B1" sqref="B1"/>
    </sheetView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14" max="14" width="11.44140625" customWidth="1"/>
  </cols>
  <sheetData>
    <row r="1" spans="1:4" ht="15.6" customHeight="1" x14ac:dyDescent="0.3">
      <c r="A1" s="86" t="s">
        <v>182</v>
      </c>
      <c r="B1" s="56"/>
      <c r="C1" s="56"/>
      <c r="D1" s="56"/>
    </row>
    <row r="2" spans="1:4" s="13" customFormat="1" ht="15.6" customHeight="1" x14ac:dyDescent="0.3">
      <c r="A2" s="87" t="s">
        <v>177</v>
      </c>
      <c r="B2" s="56"/>
      <c r="C2" s="56"/>
      <c r="D2" s="56"/>
    </row>
    <row r="3" spans="1:4" ht="14.4" customHeight="1" x14ac:dyDescent="0.3">
      <c r="A3" s="87" t="s">
        <v>58</v>
      </c>
      <c r="B3" s="58"/>
      <c r="C3" s="58"/>
      <c r="D3" s="58"/>
    </row>
    <row r="4" spans="1:4" ht="14.4" customHeight="1" x14ac:dyDescent="0.3">
      <c r="A4" s="87" t="s">
        <v>2</v>
      </c>
      <c r="B4" s="57"/>
      <c r="C4" s="57"/>
      <c r="D4" s="57"/>
    </row>
    <row r="6" spans="1:4" ht="14.4" customHeight="1" x14ac:dyDescent="0.3">
      <c r="A6" s="43" t="s">
        <v>3</v>
      </c>
      <c r="B6" s="73">
        <v>45657</v>
      </c>
      <c r="C6" s="73">
        <v>45291</v>
      </c>
      <c r="D6" s="73">
        <v>44926</v>
      </c>
    </row>
    <row r="7" spans="1:4" ht="15" customHeight="1" x14ac:dyDescent="0.3">
      <c r="A7" s="77" t="s">
        <v>59</v>
      </c>
      <c r="B7" s="40"/>
      <c r="C7" s="40"/>
      <c r="D7" s="40"/>
    </row>
    <row r="8" spans="1:4" ht="14.4" customHeight="1" x14ac:dyDescent="0.3">
      <c r="A8" s="75" t="s">
        <v>60</v>
      </c>
      <c r="B8" s="74"/>
      <c r="C8" s="74"/>
      <c r="D8" s="74"/>
    </row>
    <row r="9" spans="1:4" ht="14.4" customHeight="1" x14ac:dyDescent="0.3">
      <c r="A9" s="75" t="s">
        <v>61</v>
      </c>
      <c r="B9" s="90">
        <v>55.850531249999889</v>
      </c>
      <c r="C9" s="90">
        <v>47.780361699066347</v>
      </c>
      <c r="D9" s="90">
        <v>43.642883749581074</v>
      </c>
    </row>
    <row r="10" spans="1:4" ht="15" customHeight="1" x14ac:dyDescent="0.3">
      <c r="A10" s="89" t="s">
        <v>62</v>
      </c>
      <c r="B10" s="91">
        <v>0</v>
      </c>
      <c r="C10" s="91">
        <v>0</v>
      </c>
      <c r="D10" s="91">
        <v>0</v>
      </c>
    </row>
    <row r="11" spans="1:4" ht="14.4" customHeight="1" x14ac:dyDescent="0.3">
      <c r="A11" s="77" t="s">
        <v>63</v>
      </c>
      <c r="B11" s="91">
        <v>0</v>
      </c>
      <c r="C11" s="91">
        <v>0</v>
      </c>
      <c r="D11" s="91">
        <v>0</v>
      </c>
    </row>
    <row r="12" spans="1:4" ht="14.4" customHeight="1" x14ac:dyDescent="0.3">
      <c r="A12" s="89" t="s">
        <v>183</v>
      </c>
      <c r="B12" s="91">
        <v>22</v>
      </c>
      <c r="C12" s="91">
        <v>22</v>
      </c>
      <c r="D12" s="91">
        <v>42.092746935615338</v>
      </c>
    </row>
    <row r="13" spans="1:4" ht="14.4" customHeight="1" x14ac:dyDescent="0.3">
      <c r="A13" s="77" t="s">
        <v>13</v>
      </c>
      <c r="B13" s="91">
        <v>60.425625000000011</v>
      </c>
      <c r="C13" s="91">
        <v>54.437500000000007</v>
      </c>
      <c r="D13" s="91">
        <v>43.550000000000004</v>
      </c>
    </row>
    <row r="14" spans="1:4" ht="14.4" customHeight="1" x14ac:dyDescent="0.3">
      <c r="A14" s="77" t="s">
        <v>64</v>
      </c>
      <c r="B14" s="91">
        <v>-20</v>
      </c>
      <c r="C14" s="91">
        <v>-20</v>
      </c>
      <c r="D14" s="91">
        <v>-20</v>
      </c>
    </row>
    <row r="15" spans="1:4" ht="14.4" customHeight="1" x14ac:dyDescent="0.3">
      <c r="A15" s="77" t="s">
        <v>65</v>
      </c>
      <c r="B15" s="91"/>
      <c r="C15" s="91"/>
      <c r="D15" s="91"/>
    </row>
    <row r="16" spans="1:4" ht="14.4" customHeight="1" x14ac:dyDescent="0.3">
      <c r="A16" s="77" t="s">
        <v>66</v>
      </c>
      <c r="B16" s="91">
        <v>-4</v>
      </c>
      <c r="C16" s="91">
        <v>-7</v>
      </c>
      <c r="D16" s="91">
        <v>-68</v>
      </c>
    </row>
    <row r="17" spans="1:4" ht="14.4" customHeight="1" x14ac:dyDescent="0.3">
      <c r="A17" s="77" t="s">
        <v>67</v>
      </c>
      <c r="B17" s="91">
        <v>-7</v>
      </c>
      <c r="C17" s="91">
        <v>5</v>
      </c>
      <c r="D17" s="91">
        <v>-40</v>
      </c>
    </row>
    <row r="18" spans="1:4" ht="14.4" customHeight="1" x14ac:dyDescent="0.3">
      <c r="A18" s="77" t="s">
        <v>68</v>
      </c>
      <c r="B18" s="91">
        <v>2</v>
      </c>
      <c r="C18" s="91">
        <v>-5</v>
      </c>
      <c r="D18" s="91">
        <v>43</v>
      </c>
    </row>
    <row r="19" spans="1:4" ht="13.95" customHeight="1" x14ac:dyDescent="0.3">
      <c r="A19" s="92" t="s">
        <v>69</v>
      </c>
      <c r="B19" s="91">
        <v>2</v>
      </c>
      <c r="C19" s="91">
        <v>30</v>
      </c>
      <c r="D19" s="91">
        <v>60</v>
      </c>
    </row>
    <row r="20" spans="1:4" ht="14.4" customHeight="1" x14ac:dyDescent="0.3">
      <c r="A20" s="77" t="s">
        <v>70</v>
      </c>
      <c r="B20" s="91">
        <v>3</v>
      </c>
      <c r="C20" s="91">
        <v>0</v>
      </c>
      <c r="D20" s="91">
        <v>-25</v>
      </c>
    </row>
    <row r="21" spans="1:4" ht="14.4" customHeight="1" x14ac:dyDescent="0.3">
      <c r="A21" s="77" t="s">
        <v>71</v>
      </c>
      <c r="B21" s="91">
        <v>2</v>
      </c>
      <c r="C21" s="91">
        <v>0</v>
      </c>
      <c r="D21" s="91">
        <v>5</v>
      </c>
    </row>
    <row r="22" spans="1:4" ht="14.4" customHeight="1" x14ac:dyDescent="0.3">
      <c r="A22" s="77" t="s">
        <v>6</v>
      </c>
      <c r="B22" s="91">
        <v>-4</v>
      </c>
      <c r="C22" s="91">
        <v>-10</v>
      </c>
      <c r="D22" s="91">
        <v>-50</v>
      </c>
    </row>
    <row r="23" spans="1:4" ht="14.4" customHeight="1" x14ac:dyDescent="0.3">
      <c r="A23" s="75" t="s">
        <v>72</v>
      </c>
      <c r="B23" s="90">
        <v>112.2761562499999</v>
      </c>
      <c r="C23" s="90">
        <v>117.21786169906636</v>
      </c>
      <c r="D23" s="90">
        <v>34.285630685196423</v>
      </c>
    </row>
    <row r="24" spans="1:4" ht="14.4" customHeight="1" x14ac:dyDescent="0.3">
      <c r="A24" s="77"/>
      <c r="B24" s="91"/>
      <c r="C24" s="91"/>
      <c r="D24" s="91"/>
    </row>
    <row r="25" spans="1:4" ht="14.4" customHeight="1" x14ac:dyDescent="0.3">
      <c r="A25" s="75" t="s">
        <v>73</v>
      </c>
      <c r="B25" s="91"/>
      <c r="C25" s="91"/>
      <c r="D25" s="91"/>
    </row>
    <row r="26" spans="1:4" ht="14.4" customHeight="1" x14ac:dyDescent="0.3">
      <c r="A26" s="77" t="s">
        <v>74</v>
      </c>
      <c r="B26" s="91">
        <v>110</v>
      </c>
      <c r="C26" s="91">
        <v>250</v>
      </c>
      <c r="D26" s="91">
        <v>250</v>
      </c>
    </row>
    <row r="27" spans="1:4" ht="14.4" customHeight="1" x14ac:dyDescent="0.3">
      <c r="A27" s="77" t="s">
        <v>184</v>
      </c>
      <c r="B27" s="91">
        <v>0</v>
      </c>
      <c r="C27" s="91">
        <v>-63</v>
      </c>
      <c r="D27" s="91">
        <v>-63</v>
      </c>
    </row>
    <row r="28" spans="1:4" ht="14.4" customHeight="1" x14ac:dyDescent="0.3">
      <c r="A28" s="89" t="s">
        <v>185</v>
      </c>
      <c r="B28" s="91">
        <v>-35</v>
      </c>
      <c r="C28" s="91">
        <v>-35</v>
      </c>
      <c r="D28" s="91">
        <v>-35</v>
      </c>
    </row>
    <row r="29" spans="1:4" ht="14.4" customHeight="1" x14ac:dyDescent="0.3">
      <c r="A29" s="77" t="s">
        <v>75</v>
      </c>
      <c r="B29" s="91">
        <v>0</v>
      </c>
      <c r="C29" s="91">
        <v>0</v>
      </c>
      <c r="D29" s="91">
        <v>5</v>
      </c>
    </row>
    <row r="30" spans="1:4" ht="14.4" customHeight="1" x14ac:dyDescent="0.3">
      <c r="A30" s="75" t="s">
        <v>76</v>
      </c>
      <c r="B30" s="90">
        <v>75</v>
      </c>
      <c r="C30" s="90">
        <v>152</v>
      </c>
      <c r="D30" s="90">
        <v>157</v>
      </c>
    </row>
    <row r="31" spans="1:4" ht="14.4" customHeight="1" x14ac:dyDescent="0.3">
      <c r="A31" s="77"/>
      <c r="B31" s="91"/>
      <c r="C31" s="91"/>
      <c r="D31" s="91"/>
    </row>
    <row r="32" spans="1:4" ht="14.4" customHeight="1" x14ac:dyDescent="0.3">
      <c r="A32" s="75" t="s">
        <v>77</v>
      </c>
      <c r="B32" s="91"/>
      <c r="C32" s="91"/>
      <c r="D32" s="91"/>
    </row>
    <row r="33" spans="1:4" ht="14.4" customHeight="1" x14ac:dyDescent="0.3">
      <c r="A33" s="77" t="s">
        <v>33</v>
      </c>
      <c r="B33" s="91">
        <v>8</v>
      </c>
      <c r="C33" s="91">
        <v>-5</v>
      </c>
      <c r="D33" s="91">
        <v>-28</v>
      </c>
    </row>
    <row r="34" spans="1:4" ht="14.4" customHeight="1" x14ac:dyDescent="0.3">
      <c r="A34" s="77" t="s">
        <v>78</v>
      </c>
      <c r="B34" s="91">
        <v>-136</v>
      </c>
      <c r="C34" s="91">
        <v>-136</v>
      </c>
      <c r="D34" s="91">
        <v>-136</v>
      </c>
    </row>
    <row r="35" spans="1:4" ht="14.4" customHeight="1" x14ac:dyDescent="0.3">
      <c r="A35" s="77" t="s">
        <v>79</v>
      </c>
      <c r="B35" s="91">
        <v>4</v>
      </c>
      <c r="C35" s="91">
        <v>4</v>
      </c>
      <c r="D35" s="91">
        <v>4</v>
      </c>
    </row>
    <row r="36" spans="1:4" ht="14.4" customHeight="1" x14ac:dyDescent="0.3">
      <c r="A36" s="77" t="s">
        <v>172</v>
      </c>
      <c r="B36" s="91">
        <v>-4</v>
      </c>
      <c r="C36" s="91">
        <v>-4</v>
      </c>
      <c r="D36" s="91">
        <v>-4</v>
      </c>
    </row>
    <row r="37" spans="1:4" ht="14.4" customHeight="1" x14ac:dyDescent="0.3">
      <c r="A37" s="77" t="s">
        <v>6</v>
      </c>
      <c r="B37" s="91">
        <v>2</v>
      </c>
      <c r="C37" s="91">
        <v>2</v>
      </c>
      <c r="D37" s="91">
        <v>2</v>
      </c>
    </row>
    <row r="38" spans="1:4" ht="14.4" customHeight="1" x14ac:dyDescent="0.3">
      <c r="A38" s="75" t="s">
        <v>80</v>
      </c>
      <c r="B38" s="90">
        <v>-126</v>
      </c>
      <c r="C38" s="90">
        <v>-139</v>
      </c>
      <c r="D38" s="90">
        <v>-162</v>
      </c>
    </row>
    <row r="39" spans="1:4" ht="14.4" customHeight="1" x14ac:dyDescent="0.3">
      <c r="A39" s="75"/>
      <c r="B39" s="91"/>
      <c r="C39" s="91"/>
      <c r="D39" s="91"/>
    </row>
    <row r="40" spans="1:4" ht="14.4" customHeight="1" x14ac:dyDescent="0.3">
      <c r="A40" s="75" t="s">
        <v>81</v>
      </c>
      <c r="B40" s="90">
        <v>61.2761562499999</v>
      </c>
      <c r="C40" s="90">
        <v>130.21786169906636</v>
      </c>
      <c r="D40" s="90">
        <v>29.285630685196423</v>
      </c>
    </row>
    <row r="41" spans="1:4" ht="14.4" customHeight="1" x14ac:dyDescent="0.3">
      <c r="A41" s="77" t="s">
        <v>82</v>
      </c>
      <c r="B41" s="91">
        <v>200.95079837719038</v>
      </c>
      <c r="C41" s="91">
        <v>70.732936678124005</v>
      </c>
      <c r="D41" s="91">
        <v>41.447305992927582</v>
      </c>
    </row>
    <row r="42" spans="1:4" ht="14.4" customHeight="1" x14ac:dyDescent="0.3">
      <c r="A42" s="79" t="s">
        <v>83</v>
      </c>
      <c r="B42" s="91">
        <v>262.22695462719025</v>
      </c>
      <c r="C42" s="91">
        <v>200.95079837719038</v>
      </c>
      <c r="D42" s="91">
        <v>70.732936678124005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5786-A409-4967-971F-46C590E40967}">
  <dimension ref="A1:D21"/>
  <sheetViews>
    <sheetView workbookViewId="0">
      <selection activeCell="B1" sqref="B1"/>
    </sheetView>
  </sheetViews>
  <sheetFormatPr defaultRowHeight="14.4" x14ac:dyDescent="0.3"/>
  <cols>
    <col min="1" max="1" width="41.109375" customWidth="1"/>
    <col min="2" max="4" width="9.5546875" customWidth="1"/>
  </cols>
  <sheetData>
    <row r="1" spans="1:4" ht="21" x14ac:dyDescent="0.3">
      <c r="A1" s="86" t="s">
        <v>176</v>
      </c>
    </row>
    <row r="2" spans="1:4" ht="15.6" x14ac:dyDescent="0.3">
      <c r="A2" s="87" t="s">
        <v>186</v>
      </c>
    </row>
    <row r="3" spans="1:4" ht="15.6" x14ac:dyDescent="0.3">
      <c r="A3" s="87" t="s">
        <v>187</v>
      </c>
    </row>
    <row r="4" spans="1:4" ht="15" thickBot="1" x14ac:dyDescent="0.35"/>
    <row r="5" spans="1:4" ht="15" thickBot="1" x14ac:dyDescent="0.35">
      <c r="A5" s="95" t="s">
        <v>188</v>
      </c>
      <c r="B5" s="113">
        <v>2024</v>
      </c>
      <c r="C5" s="113">
        <v>2023</v>
      </c>
      <c r="D5" s="113">
        <v>2022</v>
      </c>
    </row>
    <row r="6" spans="1:4" ht="15" thickBot="1" x14ac:dyDescent="0.35">
      <c r="A6" s="96" t="s">
        <v>189</v>
      </c>
      <c r="B6" s="114">
        <v>385.12805892135867</v>
      </c>
      <c r="C6" s="114">
        <v>366.12173913043483</v>
      </c>
      <c r="D6" s="114">
        <v>457.6521739130435</v>
      </c>
    </row>
    <row r="7" spans="1:4" ht="15" thickBot="1" x14ac:dyDescent="0.35">
      <c r="A7" s="93" t="s">
        <v>190</v>
      </c>
      <c r="B7" s="115">
        <v>-214.33454739843177</v>
      </c>
      <c r="C7" s="115">
        <v>-225.74660869565221</v>
      </c>
      <c r="D7" s="115">
        <v>-271.80826086956523</v>
      </c>
    </row>
    <row r="8" spans="1:4" ht="15" thickBot="1" x14ac:dyDescent="0.35">
      <c r="A8" s="96" t="s">
        <v>191</v>
      </c>
      <c r="B8" s="114">
        <v>170.79351152292691</v>
      </c>
      <c r="C8" s="114">
        <v>140.37513043478262</v>
      </c>
      <c r="D8" s="114">
        <v>185.84391304347827</v>
      </c>
    </row>
    <row r="9" spans="1:4" ht="15" thickBot="1" x14ac:dyDescent="0.35">
      <c r="A9" s="96"/>
      <c r="B9" s="114"/>
      <c r="C9" s="114"/>
      <c r="D9" s="114"/>
    </row>
    <row r="10" spans="1:4" ht="15" thickBot="1" x14ac:dyDescent="0.35">
      <c r="A10" s="96" t="s">
        <v>84</v>
      </c>
      <c r="B10" s="114">
        <v>113.95896412449511</v>
      </c>
      <c r="C10" s="114">
        <v>116.62852173913043</v>
      </c>
      <c r="D10" s="114">
        <v>172.03565217391304</v>
      </c>
    </row>
    <row r="11" spans="1:4" ht="15" thickBot="1" x14ac:dyDescent="0.35">
      <c r="A11" s="96" t="s">
        <v>192</v>
      </c>
      <c r="B11" s="114">
        <v>56.834547398431795</v>
      </c>
      <c r="C11" s="114">
        <v>23.746608695652185</v>
      </c>
      <c r="D11" s="114">
        <v>13.808260869565231</v>
      </c>
    </row>
    <row r="12" spans="1:4" ht="15" thickBot="1" x14ac:dyDescent="0.35">
      <c r="A12" s="96" t="s">
        <v>193</v>
      </c>
      <c r="B12" s="114">
        <v>20.968964124495095</v>
      </c>
      <c r="C12" s="114">
        <v>36.428521739130431</v>
      </c>
      <c r="D12" s="114">
        <v>44.970652173913045</v>
      </c>
    </row>
    <row r="13" spans="1:4" ht="15" thickBot="1" x14ac:dyDescent="0.35">
      <c r="A13" s="96"/>
      <c r="B13" s="114"/>
      <c r="C13" s="114"/>
      <c r="D13" s="114"/>
    </row>
    <row r="14" spans="1:4" ht="15" thickBot="1" x14ac:dyDescent="0.35">
      <c r="A14" s="93" t="s">
        <v>194</v>
      </c>
      <c r="B14" s="115">
        <v>78</v>
      </c>
      <c r="C14" s="115">
        <v>60</v>
      </c>
      <c r="D14" s="115">
        <v>59</v>
      </c>
    </row>
    <row r="15" spans="1:4" ht="15" thickBot="1" x14ac:dyDescent="0.35">
      <c r="A15" s="93" t="s">
        <v>85</v>
      </c>
      <c r="B15" s="115">
        <v>41</v>
      </c>
      <c r="C15" s="115">
        <v>40</v>
      </c>
      <c r="D15" s="115">
        <v>38</v>
      </c>
    </row>
    <row r="16" spans="1:4" ht="15" thickBot="1" x14ac:dyDescent="0.35">
      <c r="A16" s="93" t="s">
        <v>195</v>
      </c>
      <c r="B16" s="115">
        <v>37</v>
      </c>
      <c r="C16" s="115">
        <v>20</v>
      </c>
      <c r="D16" s="115">
        <v>21</v>
      </c>
    </row>
    <row r="17" spans="1:4" ht="15" thickBot="1" x14ac:dyDescent="0.35">
      <c r="A17" s="93" t="s">
        <v>196</v>
      </c>
      <c r="B17" s="115">
        <v>7.77</v>
      </c>
      <c r="C17" s="115">
        <v>4.2</v>
      </c>
      <c r="D17" s="115">
        <v>4.41</v>
      </c>
    </row>
    <row r="18" spans="1:4" ht="15" thickBot="1" x14ac:dyDescent="0.35">
      <c r="A18" s="96" t="s">
        <v>197</v>
      </c>
      <c r="B18" s="114">
        <v>29.23</v>
      </c>
      <c r="C18" s="114">
        <v>15.8</v>
      </c>
      <c r="D18" s="114">
        <v>16.59</v>
      </c>
    </row>
    <row r="19" spans="1:4" ht="15.6" x14ac:dyDescent="0.3">
      <c r="A19" s="97"/>
      <c r="B19" s="98"/>
    </row>
    <row r="20" spans="1:4" x14ac:dyDescent="0.3">
      <c r="A20" s="94" t="s">
        <v>198</v>
      </c>
    </row>
    <row r="21" spans="1:4" ht="35.25" customHeight="1" x14ac:dyDescent="0.3">
      <c r="A21" s="141" t="s">
        <v>199</v>
      </c>
      <c r="B21" s="141"/>
      <c r="C21" s="141"/>
      <c r="D21" s="141"/>
    </row>
  </sheetData>
  <mergeCells count="1">
    <mergeCell ref="A21:D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C563-F376-47D5-AD78-815F170CF965}">
  <dimension ref="A1:D14"/>
  <sheetViews>
    <sheetView workbookViewId="0">
      <selection activeCell="D1" sqref="D1"/>
    </sheetView>
  </sheetViews>
  <sheetFormatPr defaultRowHeight="14.4" x14ac:dyDescent="0.3"/>
  <cols>
    <col min="1" max="1" width="30.109375" customWidth="1"/>
  </cols>
  <sheetData>
    <row r="1" spans="1:4" ht="21" x14ac:dyDescent="0.3">
      <c r="A1" s="86" t="s">
        <v>179</v>
      </c>
    </row>
    <row r="2" spans="1:4" ht="15.6" x14ac:dyDescent="0.3">
      <c r="A2" s="87" t="s">
        <v>186</v>
      </c>
    </row>
    <row r="3" spans="1:4" ht="15.6" x14ac:dyDescent="0.3">
      <c r="A3" s="87" t="s">
        <v>200</v>
      </c>
    </row>
    <row r="5" spans="1:4" x14ac:dyDescent="0.3">
      <c r="A5" s="82" t="s">
        <v>188</v>
      </c>
      <c r="B5" s="101">
        <f>'[6]BJT BS'!G5</f>
        <v>2024</v>
      </c>
      <c r="C5" s="101">
        <f>'[6]BJT BS'!H5</f>
        <v>2023</v>
      </c>
      <c r="D5" s="101">
        <f>'[6]BJT BS'!I5</f>
        <v>2022</v>
      </c>
    </row>
    <row r="6" spans="1:4" x14ac:dyDescent="0.3">
      <c r="A6" s="82" t="s">
        <v>30</v>
      </c>
      <c r="B6" s="102"/>
      <c r="C6" s="102"/>
      <c r="D6" s="102"/>
    </row>
    <row r="7" spans="1:4" x14ac:dyDescent="0.3">
      <c r="A7" s="99" t="s">
        <v>201</v>
      </c>
      <c r="B7" s="109">
        <f>'[6]BJT BS'!G12</f>
        <v>591.74772782608693</v>
      </c>
      <c r="C7" s="109">
        <f>'[6]BJT BS'!H12</f>
        <v>576.51772782608691</v>
      </c>
      <c r="D7" s="109">
        <f>'[6]BJT BS'!I12</f>
        <v>524.71772782608696</v>
      </c>
    </row>
    <row r="8" spans="1:4" x14ac:dyDescent="0.3">
      <c r="A8" s="82" t="s">
        <v>86</v>
      </c>
      <c r="B8" s="108">
        <f>'[6]BJT BS'!G18</f>
        <v>1419.7477278260869</v>
      </c>
      <c r="C8" s="108">
        <f>'[6]BJT BS'!H18</f>
        <v>1369.5177278260869</v>
      </c>
      <c r="D8" s="108">
        <f>'[6]BJT BS'!I18</f>
        <v>1333.717727826087</v>
      </c>
    </row>
    <row r="9" spans="1:4" x14ac:dyDescent="0.3">
      <c r="A9" s="82" t="s">
        <v>202</v>
      </c>
      <c r="B9" s="107"/>
      <c r="C9" s="107"/>
      <c r="D9" s="107"/>
    </row>
    <row r="10" spans="1:4" x14ac:dyDescent="0.3">
      <c r="A10" s="99" t="s">
        <v>87</v>
      </c>
      <c r="B10" s="109">
        <f>'[6]BJT BS'!G24</f>
        <v>244</v>
      </c>
      <c r="C10" s="109">
        <f>'[6]BJT BS'!H24</f>
        <v>236</v>
      </c>
      <c r="D10" s="109">
        <f>'[6]BJT BS'!I24</f>
        <v>224</v>
      </c>
    </row>
    <row r="11" spans="1:4" x14ac:dyDescent="0.3">
      <c r="A11" s="82" t="s">
        <v>203</v>
      </c>
      <c r="B11" s="108">
        <f>'[6]BJT BS'!G27</f>
        <v>1038.1277278260868</v>
      </c>
      <c r="C11" s="108">
        <f>'[6]BJT BS'!H27</f>
        <v>1002.1277278260869</v>
      </c>
      <c r="D11" s="108">
        <f>'[6]BJT BS'!I27</f>
        <v>967.12772782608693</v>
      </c>
    </row>
    <row r="12" spans="1:4" x14ac:dyDescent="0.3">
      <c r="A12" s="82" t="s">
        <v>88</v>
      </c>
      <c r="B12" s="107"/>
      <c r="C12" s="107"/>
      <c r="D12" s="107"/>
    </row>
    <row r="13" spans="1:4" x14ac:dyDescent="0.3">
      <c r="A13" s="82" t="s">
        <v>204</v>
      </c>
      <c r="B13" s="108">
        <f>'[6]BJT BS'!G31</f>
        <v>381.62</v>
      </c>
      <c r="C13" s="108">
        <f>'[6]BJT BS'!H31</f>
        <v>367.39</v>
      </c>
      <c r="D13" s="108">
        <f>'[6]BJT BS'!I31</f>
        <v>366.59000000000003</v>
      </c>
    </row>
    <row r="14" spans="1:4" x14ac:dyDescent="0.3">
      <c r="A14" s="82" t="s">
        <v>205</v>
      </c>
      <c r="B14" s="108">
        <f>'[6]BJT BS'!G32</f>
        <v>1419.7477278260867</v>
      </c>
      <c r="C14" s="108">
        <f>'[6]BJT BS'!H32</f>
        <v>1369.5177278260869</v>
      </c>
      <c r="D14" s="108">
        <f>'[6]BJT BS'!I32</f>
        <v>1333.717727826087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65F6-FCCC-4744-BD1A-AD9778E447DA}">
  <dimension ref="A1:D16"/>
  <sheetViews>
    <sheetView workbookViewId="0">
      <selection activeCell="B1" sqref="B1"/>
    </sheetView>
  </sheetViews>
  <sheetFormatPr defaultRowHeight="14.4" x14ac:dyDescent="0.3"/>
  <cols>
    <col min="1" max="1" width="41.109375" customWidth="1"/>
    <col min="2" max="4" width="9.5546875" customWidth="1"/>
  </cols>
  <sheetData>
    <row r="1" spans="1:4" ht="21" x14ac:dyDescent="0.3">
      <c r="A1" s="86" t="s">
        <v>182</v>
      </c>
    </row>
    <row r="2" spans="1:4" ht="15.6" x14ac:dyDescent="0.3">
      <c r="A2" s="87" t="s">
        <v>186</v>
      </c>
    </row>
    <row r="3" spans="1:4" ht="15.6" x14ac:dyDescent="0.3">
      <c r="A3" s="87" t="s">
        <v>206</v>
      </c>
    </row>
    <row r="5" spans="1:4" x14ac:dyDescent="0.3">
      <c r="A5" s="100" t="s">
        <v>188</v>
      </c>
      <c r="B5" s="110">
        <f>'[6]BJT CFS'!B5</f>
        <v>2024</v>
      </c>
      <c r="C5" s="110">
        <f>'[6]BJT CFS'!C5</f>
        <v>2023</v>
      </c>
      <c r="D5" s="110">
        <f>'[6]BJT CFS'!D5</f>
        <v>2022</v>
      </c>
    </row>
    <row r="6" spans="1:4" x14ac:dyDescent="0.3">
      <c r="A6" s="103" t="s">
        <v>89</v>
      </c>
      <c r="B6" s="111">
        <f>'[6]BJT CFS'!B6</f>
        <v>29.23</v>
      </c>
      <c r="C6" s="111">
        <f>'[6]BJT CFS'!C6</f>
        <v>15.8</v>
      </c>
      <c r="D6" s="111">
        <f>'[6]BJT CFS'!D6</f>
        <v>16.59</v>
      </c>
    </row>
    <row r="7" spans="1:4" x14ac:dyDescent="0.3">
      <c r="A7" s="104" t="s">
        <v>207</v>
      </c>
      <c r="B7" s="111">
        <f>'[6]BJT CFS'!B8+'[6]BJT CFS'!B11+'[6]BJT CFS'!B12+'[6]BJT CFS'!B13+'[6]BJT CFS'!B14</f>
        <v>54</v>
      </c>
      <c r="C7" s="111">
        <f>'[6]BJT CFS'!C8+'[6]BJT CFS'!C11+'[6]BJT CFS'!C12+'[6]BJT CFS'!C13+'[6]BJT CFS'!C14</f>
        <v>-9</v>
      </c>
      <c r="D7" s="111">
        <f>'[6]BJT CFS'!D8+'[6]BJT CFS'!D11+'[6]BJT CFS'!D12+'[6]BJT CFS'!D13+'[6]BJT CFS'!D14</f>
        <v>41</v>
      </c>
    </row>
    <row r="8" spans="1:4" x14ac:dyDescent="0.3">
      <c r="A8" s="106" t="s">
        <v>208</v>
      </c>
      <c r="B8" s="112">
        <f>'[6]BJT CFS'!B15</f>
        <v>83.23</v>
      </c>
      <c r="C8" s="112">
        <f>'[6]BJT CFS'!C15</f>
        <v>6.7999999999999972</v>
      </c>
      <c r="D8" s="112">
        <f>'[6]BJT CFS'!D15</f>
        <v>57.59</v>
      </c>
    </row>
    <row r="9" spans="1:4" x14ac:dyDescent="0.3">
      <c r="A9" s="106"/>
      <c r="B9" s="112"/>
      <c r="C9" s="112"/>
      <c r="D9" s="112"/>
    </row>
    <row r="10" spans="1:4" x14ac:dyDescent="0.3">
      <c r="A10" s="106" t="s">
        <v>209</v>
      </c>
      <c r="B10" s="112">
        <f>'[6]BJT CFS'!B21</f>
        <v>-88</v>
      </c>
      <c r="C10" s="112">
        <f>'[6]BJT CFS'!C21</f>
        <v>-35</v>
      </c>
      <c r="D10" s="112">
        <f>'[6]BJT CFS'!D21</f>
        <v>-33</v>
      </c>
    </row>
    <row r="11" spans="1:4" x14ac:dyDescent="0.3">
      <c r="A11" s="106"/>
      <c r="B11" s="112"/>
      <c r="C11" s="112"/>
      <c r="D11" s="112"/>
    </row>
    <row r="12" spans="1:4" x14ac:dyDescent="0.3">
      <c r="A12" s="106" t="s">
        <v>210</v>
      </c>
      <c r="B12" s="112">
        <f>'[6]BJT CFS'!B27</f>
        <v>22</v>
      </c>
      <c r="C12" s="112">
        <f>'[6]BJT CFS'!C27</f>
        <v>9</v>
      </c>
      <c r="D12" s="112">
        <f>'[6]BJT CFS'!D27</f>
        <v>5</v>
      </c>
    </row>
    <row r="13" spans="1:4" x14ac:dyDescent="0.3">
      <c r="A13" s="105" t="s">
        <v>82</v>
      </c>
      <c r="B13" s="111">
        <f>'[6]BJT CFS'!B28</f>
        <v>138.51772782608697</v>
      </c>
      <c r="C13" s="111">
        <f>'[6]BJT CFS'!C28</f>
        <v>157.71772782608699</v>
      </c>
      <c r="D13" s="111">
        <f>'[6]BJT CFS'!D28</f>
        <v>128.12772782608698</v>
      </c>
    </row>
    <row r="14" spans="1:4" x14ac:dyDescent="0.3">
      <c r="A14" s="104" t="s">
        <v>83</v>
      </c>
      <c r="B14" s="111">
        <f>'[6]BJT CFS'!B29</f>
        <v>155.74772782608699</v>
      </c>
      <c r="C14" s="111">
        <f>'[6]BJT CFS'!C29</f>
        <v>138.51772782608697</v>
      </c>
      <c r="D14" s="111">
        <f>'[6]BJT CFS'!D29</f>
        <v>157.71772782608699</v>
      </c>
    </row>
    <row r="15" spans="1:4" x14ac:dyDescent="0.3">
      <c r="A15" s="104"/>
      <c r="B15" s="111"/>
      <c r="C15" s="111"/>
      <c r="D15" s="111"/>
    </row>
    <row r="16" spans="1:4" x14ac:dyDescent="0.3">
      <c r="A16" s="106" t="s">
        <v>211</v>
      </c>
      <c r="B16" s="112">
        <f>'[6]BJT CFS'!B30</f>
        <v>17.230000000000004</v>
      </c>
      <c r="C16" s="112">
        <f>'[6]BJT CFS'!C30</f>
        <v>-19.200000000000003</v>
      </c>
      <c r="D16" s="112">
        <f>'[6]BJT CFS'!D30</f>
        <v>29.590000000000003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21"/>
  <sheetViews>
    <sheetView workbookViewId="0">
      <selection activeCell="G6" sqref="G6"/>
    </sheetView>
  </sheetViews>
  <sheetFormatPr defaultColWidth="11.44140625" defaultRowHeight="14.4" x14ac:dyDescent="0.3"/>
  <cols>
    <col min="1" max="1" width="48" customWidth="1"/>
    <col min="2" max="3" width="10.5546875" style="14" customWidth="1"/>
    <col min="4" max="5" width="10.5546875" customWidth="1"/>
    <col min="14" max="14" width="11.44140625" customWidth="1"/>
  </cols>
  <sheetData>
    <row r="1" spans="1:52" s="15" customFormat="1" ht="18.75" customHeight="1" x14ac:dyDescent="0.35">
      <c r="A1" s="142" t="s">
        <v>212</v>
      </c>
      <c r="B1" s="142"/>
      <c r="C1" s="142"/>
      <c r="D1" s="142"/>
      <c r="E1" s="142"/>
    </row>
    <row r="2" spans="1:52" s="15" customFormat="1" ht="18.75" customHeight="1" x14ac:dyDescent="0.35">
      <c r="A2" s="142" t="s">
        <v>93</v>
      </c>
      <c r="B2" s="142"/>
      <c r="C2" s="142"/>
      <c r="D2" s="142"/>
      <c r="E2" s="142"/>
    </row>
    <row r="3" spans="1:52" s="15" customFormat="1" ht="17.399999999999999" x14ac:dyDescent="0.3">
      <c r="A3" s="143" t="s">
        <v>213</v>
      </c>
      <c r="B3" s="143"/>
      <c r="C3" s="143"/>
      <c r="D3" s="143"/>
      <c r="E3" s="143"/>
    </row>
    <row r="4" spans="1:52" ht="15.6" x14ac:dyDescent="0.3">
      <c r="A4" s="144"/>
      <c r="B4" s="144"/>
      <c r="C4" s="144"/>
      <c r="D4" s="144"/>
      <c r="E4" s="144"/>
    </row>
    <row r="5" spans="1:52" s="16" customFormat="1" ht="15" customHeight="1" thickBot="1" x14ac:dyDescent="0.35">
      <c r="A5" s="118"/>
      <c r="B5" s="128" t="s">
        <v>154</v>
      </c>
      <c r="C5" s="119">
        <v>2024</v>
      </c>
      <c r="D5" s="119">
        <v>2023</v>
      </c>
      <c r="E5" s="119">
        <v>2022</v>
      </c>
      <c r="AY5"/>
      <c r="AZ5" s="17"/>
    </row>
    <row r="6" spans="1:52" ht="15" customHeight="1" thickBot="1" x14ac:dyDescent="0.35">
      <c r="A6" s="120" t="s">
        <v>214</v>
      </c>
      <c r="B6" s="118">
        <v>842</v>
      </c>
      <c r="C6" s="121">
        <v>656.72649000000001</v>
      </c>
      <c r="D6" s="121">
        <v>448.62623600000001</v>
      </c>
      <c r="E6" s="121">
        <v>481.24619300000001</v>
      </c>
      <c r="AZ6" s="18"/>
    </row>
    <row r="7" spans="1:52" ht="14.4" customHeight="1" x14ac:dyDescent="0.3">
      <c r="A7" s="120" t="s">
        <v>215</v>
      </c>
      <c r="B7" s="118">
        <v>372</v>
      </c>
      <c r="C7" s="121">
        <v>320.92708899999997</v>
      </c>
      <c r="D7" s="121">
        <v>161.064618</v>
      </c>
      <c r="E7" s="121">
        <v>218.16729900000001</v>
      </c>
    </row>
    <row r="8" spans="1:52" s="19" customFormat="1" ht="14.4" customHeight="1" x14ac:dyDescent="0.3">
      <c r="A8" s="122" t="s">
        <v>94</v>
      </c>
      <c r="B8" s="123">
        <v>470</v>
      </c>
      <c r="C8" s="123">
        <v>335.79940100000005</v>
      </c>
      <c r="D8" s="123">
        <v>287.56161800000001</v>
      </c>
      <c r="E8" s="123">
        <v>263.07889399999999</v>
      </c>
    </row>
    <row r="9" spans="1:52" ht="14.4" customHeight="1" x14ac:dyDescent="0.3">
      <c r="A9" s="120" t="s">
        <v>216</v>
      </c>
      <c r="B9" s="124">
        <v>288</v>
      </c>
      <c r="C9" s="125">
        <v>265.88386100000002</v>
      </c>
      <c r="D9" s="125">
        <v>295.50255700000002</v>
      </c>
      <c r="E9" s="125">
        <v>254.69798900000001</v>
      </c>
    </row>
    <row r="10" spans="1:52" s="19" customFormat="1" ht="14.4" customHeight="1" x14ac:dyDescent="0.3">
      <c r="A10" s="120" t="s">
        <v>217</v>
      </c>
      <c r="B10" s="126">
        <v>0</v>
      </c>
      <c r="C10" s="125">
        <v>100.604716</v>
      </c>
      <c r="D10" s="125">
        <v>89.765583000000007</v>
      </c>
      <c r="E10" s="125">
        <v>83.215345999999997</v>
      </c>
    </row>
    <row r="11" spans="1:52" ht="14.4" customHeight="1" x14ac:dyDescent="0.3">
      <c r="A11" s="122" t="s">
        <v>95</v>
      </c>
      <c r="B11" s="127">
        <v>288</v>
      </c>
      <c r="C11" s="127">
        <v>366.48857700000002</v>
      </c>
      <c r="D11" s="127">
        <v>385.26814000000002</v>
      </c>
      <c r="E11" s="127">
        <v>337.91333500000002</v>
      </c>
    </row>
    <row r="12" spans="1:52" ht="28.95" customHeight="1" x14ac:dyDescent="0.3">
      <c r="A12" s="120" t="s">
        <v>218</v>
      </c>
      <c r="B12" s="124">
        <v>298</v>
      </c>
      <c r="C12" s="125">
        <v>289.520532</v>
      </c>
      <c r="D12" s="125">
        <v>281.57468699999998</v>
      </c>
      <c r="E12" s="125">
        <v>283.00700399999999</v>
      </c>
    </row>
    <row r="13" spans="1:52" ht="14.4" customHeight="1" x14ac:dyDescent="0.3">
      <c r="A13" s="120" t="s">
        <v>219</v>
      </c>
      <c r="B13" s="124">
        <v>265</v>
      </c>
      <c r="C13" s="125">
        <v>262.90948900000001</v>
      </c>
      <c r="D13" s="125">
        <v>292.45000900000002</v>
      </c>
      <c r="E13" s="125">
        <v>277.27827100000002</v>
      </c>
    </row>
    <row r="14" spans="1:52" ht="14.4" customHeight="1" x14ac:dyDescent="0.3">
      <c r="A14" s="120" t="s">
        <v>220</v>
      </c>
      <c r="B14" s="124">
        <v>0</v>
      </c>
      <c r="C14" s="125">
        <v>-1.3430029999999999</v>
      </c>
      <c r="D14" s="125">
        <v>7.1854460000000007</v>
      </c>
      <c r="E14" s="125">
        <v>13.11983</v>
      </c>
    </row>
    <row r="15" spans="1:52" ht="14.4" customHeight="1" x14ac:dyDescent="0.3">
      <c r="A15" s="122" t="s">
        <v>96</v>
      </c>
      <c r="B15" s="127">
        <v>563</v>
      </c>
      <c r="C15" s="127">
        <v>551.08701800000006</v>
      </c>
      <c r="D15" s="127">
        <v>581.21014199999991</v>
      </c>
      <c r="E15" s="127">
        <v>573.40510499999993</v>
      </c>
    </row>
    <row r="16" spans="1:52" s="19" customFormat="1" ht="14.4" customHeight="1" x14ac:dyDescent="0.3">
      <c r="A16" s="122" t="s">
        <v>25</v>
      </c>
      <c r="B16" s="127">
        <v>195</v>
      </c>
      <c r="C16" s="127">
        <v>151.20096000000001</v>
      </c>
      <c r="D16" s="127">
        <v>91.619616000000178</v>
      </c>
      <c r="E16" s="127">
        <v>27.587124000000017</v>
      </c>
    </row>
    <row r="17" spans="1:5" ht="14.4" customHeight="1" x14ac:dyDescent="0.3">
      <c r="A17" s="122" t="s">
        <v>97</v>
      </c>
      <c r="B17" s="123">
        <v>48.75</v>
      </c>
      <c r="C17" s="127">
        <v>-1.74227</v>
      </c>
      <c r="D17" s="127">
        <v>23.794744999999999</v>
      </c>
      <c r="E17" s="127">
        <v>10.732756</v>
      </c>
    </row>
    <row r="18" spans="1:5" ht="14.4" customHeight="1" x14ac:dyDescent="0.3">
      <c r="A18" s="122" t="s">
        <v>61</v>
      </c>
      <c r="B18" s="127">
        <v>146.25</v>
      </c>
      <c r="C18" s="127">
        <v>152.94323</v>
      </c>
      <c r="D18" s="127">
        <v>67.824871000000172</v>
      </c>
      <c r="E18" s="127">
        <v>16.854368000000015</v>
      </c>
    </row>
    <row r="19" spans="1:5" x14ac:dyDescent="0.3">
      <c r="A19" s="20"/>
      <c r="B19" s="21"/>
      <c r="C19" s="21"/>
      <c r="D19" s="20"/>
    </row>
    <row r="20" spans="1:5" x14ac:dyDescent="0.3">
      <c r="D20" s="14"/>
    </row>
    <row r="21" spans="1:5" x14ac:dyDescent="0.3">
      <c r="B21" s="22" t="s">
        <v>98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V30"/>
  <sheetViews>
    <sheetView zoomScaleNormal="100" workbookViewId="0">
      <selection activeCell="B10" sqref="B10"/>
    </sheetView>
  </sheetViews>
  <sheetFormatPr defaultColWidth="9.33203125" defaultRowHeight="13.2" x14ac:dyDescent="0.25"/>
  <cols>
    <col min="1" max="1" width="42" style="23" customWidth="1"/>
    <col min="2" max="2" width="12.44140625" style="26" customWidth="1"/>
    <col min="3" max="3" width="11.44140625" style="26" customWidth="1"/>
    <col min="4" max="4" width="12.109375" style="23" customWidth="1"/>
    <col min="5" max="5" width="11.5546875" style="23" customWidth="1"/>
    <col min="6" max="13" width="9.33203125" style="23"/>
    <col min="14" max="14" width="11.44140625" style="23" customWidth="1"/>
    <col min="15" max="16384" width="9.33203125" style="23"/>
  </cols>
  <sheetData>
    <row r="1" spans="1:854" ht="18" x14ac:dyDescent="0.35">
      <c r="A1" s="147" t="s">
        <v>212</v>
      </c>
      <c r="B1" s="147"/>
      <c r="C1" s="147"/>
      <c r="D1" s="147"/>
      <c r="E1" s="116"/>
    </row>
    <row r="2" spans="1:854" ht="15.6" x14ac:dyDescent="0.3">
      <c r="A2" s="145" t="s">
        <v>99</v>
      </c>
      <c r="B2" s="145"/>
      <c r="C2" s="145"/>
      <c r="D2" s="145"/>
      <c r="E2" s="145"/>
    </row>
    <row r="3" spans="1:854" ht="15.6" x14ac:dyDescent="0.3">
      <c r="A3" s="146"/>
      <c r="B3" s="146"/>
      <c r="C3" s="146"/>
      <c r="D3" s="146"/>
      <c r="E3" s="146"/>
    </row>
    <row r="4" spans="1:854" ht="27.6" x14ac:dyDescent="0.3">
      <c r="A4" s="129" t="s">
        <v>213</v>
      </c>
      <c r="B4" s="130" t="s">
        <v>221</v>
      </c>
      <c r="C4" s="131" t="s">
        <v>222</v>
      </c>
      <c r="D4" s="131" t="s">
        <v>223</v>
      </c>
      <c r="E4" s="131" t="s">
        <v>224</v>
      </c>
    </row>
    <row r="5" spans="1:854" s="24" customFormat="1" ht="13.8" x14ac:dyDescent="0.3">
      <c r="A5" s="132" t="s">
        <v>100</v>
      </c>
      <c r="B5" s="132"/>
      <c r="C5" s="50"/>
      <c r="D5" s="50"/>
      <c r="E5" s="50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</row>
    <row r="6" spans="1:854" ht="13.95" customHeight="1" x14ac:dyDescent="0.3">
      <c r="A6" s="50" t="s">
        <v>101</v>
      </c>
      <c r="B6" s="45">
        <v>5430</v>
      </c>
      <c r="C6" s="45">
        <v>5339.7131870000003</v>
      </c>
      <c r="D6" s="45">
        <v>5616.0627919999997</v>
      </c>
      <c r="E6" s="45">
        <v>4969.4972749999997</v>
      </c>
    </row>
    <row r="7" spans="1:854" ht="13.95" customHeight="1" x14ac:dyDescent="0.3">
      <c r="A7" s="50" t="s">
        <v>225</v>
      </c>
      <c r="B7" s="45">
        <v>3915</v>
      </c>
      <c r="C7" s="45">
        <v>3404.7164139999986</v>
      </c>
      <c r="D7" s="45">
        <v>3287.2808670000013</v>
      </c>
      <c r="E7" s="45">
        <v>4164.6681499999977</v>
      </c>
    </row>
    <row r="8" spans="1:854" ht="13.95" customHeight="1" x14ac:dyDescent="0.3">
      <c r="A8" s="50" t="s">
        <v>102</v>
      </c>
      <c r="B8" s="45">
        <v>13000</v>
      </c>
      <c r="C8" s="45">
        <v>13072.966182</v>
      </c>
      <c r="D8" s="45">
        <v>12738.343977</v>
      </c>
      <c r="E8" s="45">
        <v>11540.395989000001</v>
      </c>
    </row>
    <row r="9" spans="1:854" ht="13.95" customHeight="1" x14ac:dyDescent="0.3">
      <c r="A9" s="50" t="s">
        <v>103</v>
      </c>
      <c r="B9" s="45">
        <v>150</v>
      </c>
      <c r="C9" s="45">
        <v>164.94359600000001</v>
      </c>
      <c r="D9" s="45">
        <v>149.62388999999999</v>
      </c>
      <c r="E9" s="45">
        <v>149.96120199999999</v>
      </c>
    </row>
    <row r="10" spans="1:854" ht="13.95" customHeight="1" x14ac:dyDescent="0.3">
      <c r="A10" s="50" t="s">
        <v>104</v>
      </c>
      <c r="B10" s="45">
        <v>184</v>
      </c>
      <c r="C10" s="45">
        <v>191.68700100000001</v>
      </c>
      <c r="D10" s="45">
        <v>184.43875199999999</v>
      </c>
      <c r="E10" s="45">
        <v>181.754738</v>
      </c>
    </row>
    <row r="11" spans="1:854" ht="13.95" customHeight="1" x14ac:dyDescent="0.3">
      <c r="A11" s="50" t="s">
        <v>226</v>
      </c>
      <c r="B11" s="45">
        <v>210</v>
      </c>
      <c r="C11" s="45">
        <v>239.347849</v>
      </c>
      <c r="D11" s="45">
        <v>200.86535000000001</v>
      </c>
      <c r="E11" s="45">
        <v>190.37763999999999</v>
      </c>
    </row>
    <row r="12" spans="1:854" ht="13.95" customHeight="1" x14ac:dyDescent="0.3">
      <c r="A12" s="49" t="s">
        <v>106</v>
      </c>
      <c r="B12" s="46">
        <v>22889</v>
      </c>
      <c r="C12" s="46">
        <v>22413.374229000001</v>
      </c>
      <c r="D12" s="46">
        <v>22176.615628</v>
      </c>
      <c r="E12" s="46">
        <v>21196.654993999993</v>
      </c>
    </row>
    <row r="13" spans="1:854" ht="15.6" customHeight="1" x14ac:dyDescent="0.3">
      <c r="A13" s="49"/>
      <c r="B13" s="133"/>
      <c r="C13" s="45"/>
      <c r="D13" s="45"/>
      <c r="E13" s="45"/>
    </row>
    <row r="14" spans="1:854" ht="13.95" customHeight="1" x14ac:dyDescent="0.3">
      <c r="A14" s="49" t="s">
        <v>107</v>
      </c>
      <c r="B14" s="133"/>
      <c r="C14" s="45"/>
      <c r="D14" s="45"/>
      <c r="E14" s="45"/>
    </row>
    <row r="15" spans="1:854" ht="13.95" customHeight="1" x14ac:dyDescent="0.3">
      <c r="A15" s="50" t="s">
        <v>108</v>
      </c>
      <c r="B15" s="45">
        <v>17000</v>
      </c>
      <c r="C15" s="45">
        <v>16796.112739</v>
      </c>
      <c r="D15" s="45">
        <v>16317.568337999999</v>
      </c>
      <c r="E15" s="45">
        <v>15352.189824999999</v>
      </c>
    </row>
    <row r="16" spans="1:854" ht="13.95" customHeight="1" x14ac:dyDescent="0.3">
      <c r="A16" s="50" t="s">
        <v>227</v>
      </c>
      <c r="B16" s="45">
        <v>100</v>
      </c>
      <c r="C16" s="45">
        <v>94.210627000000002</v>
      </c>
      <c r="D16" s="45">
        <v>101.134362</v>
      </c>
      <c r="E16" s="45">
        <v>96.338163999999992</v>
      </c>
    </row>
    <row r="17" spans="1:5" ht="13.95" customHeight="1" x14ac:dyDescent="0.3">
      <c r="A17" s="50" t="s">
        <v>110</v>
      </c>
      <c r="B17" s="45">
        <v>3725</v>
      </c>
      <c r="C17" s="45">
        <v>3568.2426959999998</v>
      </c>
      <c r="D17" s="45">
        <v>3919.2576759999997</v>
      </c>
      <c r="E17" s="45">
        <v>4067.1440819999998</v>
      </c>
    </row>
    <row r="18" spans="1:5" ht="13.95" customHeight="1" x14ac:dyDescent="0.3">
      <c r="A18" s="49" t="s">
        <v>111</v>
      </c>
      <c r="B18" s="47">
        <v>20825</v>
      </c>
      <c r="C18" s="47">
        <v>20458.566062000002</v>
      </c>
      <c r="D18" s="47">
        <v>20337.960375999999</v>
      </c>
      <c r="E18" s="47">
        <v>19515.672071000001</v>
      </c>
    </row>
    <row r="19" spans="1:5" ht="13.95" customHeight="1" x14ac:dyDescent="0.3">
      <c r="A19" s="49" t="s">
        <v>228</v>
      </c>
      <c r="B19" s="47">
        <v>2064</v>
      </c>
      <c r="C19" s="47">
        <v>1954.808098</v>
      </c>
      <c r="D19" s="47">
        <v>1838.6551899999999</v>
      </c>
      <c r="E19" s="47">
        <v>1680.982915</v>
      </c>
    </row>
    <row r="20" spans="1:5" ht="13.95" customHeight="1" x14ac:dyDescent="0.3">
      <c r="A20" s="49" t="s">
        <v>112</v>
      </c>
      <c r="B20" s="47">
        <v>22889</v>
      </c>
      <c r="C20" s="47">
        <v>22413.374160000003</v>
      </c>
      <c r="D20" s="47">
        <v>22176.615566</v>
      </c>
      <c r="E20" s="47">
        <v>21196.654986000001</v>
      </c>
    </row>
    <row r="30" spans="1:5" x14ac:dyDescent="0.25">
      <c r="A30" s="25"/>
    </row>
  </sheetData>
  <mergeCells count="3">
    <mergeCell ref="A2:E2"/>
    <mergeCell ref="A3:E3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Case Study Exhibits --&gt;</vt:lpstr>
      <vt:lpstr>BJA Sect 2A Exh 1</vt:lpstr>
      <vt:lpstr>BJA Sect 2A Exh 2</vt:lpstr>
      <vt:lpstr>BJA Sect 2A Exh 3</vt:lpstr>
      <vt:lpstr>BJT Sect 3A Exh 1</vt:lpstr>
      <vt:lpstr>BJT Sect 3A Exh 2</vt:lpstr>
      <vt:lpstr>BJT Sect 3A Exh 3</vt:lpstr>
      <vt:lpstr>Big Ben Sect 4A IS</vt:lpstr>
      <vt:lpstr>Big Ben Sect 4A BS</vt:lpstr>
      <vt:lpstr>Darwin Sect 5A Exh 2</vt:lpstr>
      <vt:lpstr>Darwin Sect 5A Exh 3</vt:lpstr>
      <vt:lpstr>Snappy Sect 6A</vt:lpstr>
      <vt:lpstr>SEA Sect 7A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jelizmanning@yahoo.com</dc:creator>
  <cp:lastModifiedBy>Kathy Wong</cp:lastModifiedBy>
  <dcterms:created xsi:type="dcterms:W3CDTF">2022-07-08T20:18:18Z</dcterms:created>
  <dcterms:modified xsi:type="dcterms:W3CDTF">2025-07-08T06:10:45Z</dcterms:modified>
</cp:coreProperties>
</file>