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Q:\Aleshia\Fall 2024 Solutions\"/>
    </mc:Choice>
  </mc:AlternateContent>
  <xr:revisionPtr revIDLastSave="0" documentId="8_{0E4BE5A2-82B6-405B-B2A2-74B24CF0E6B9}" xr6:coauthVersionLast="47" xr6:coauthVersionMax="47" xr10:uidLastSave="{00000000-0000-0000-0000-000000000000}"/>
  <bookViews>
    <workbookView xWindow="2340" yWindow="2340" windowWidth="20460" windowHeight="10440" activeTab="5" xr2:uid="{37DDBD06-F6A7-4838-932A-BAEA26641E85}"/>
  </bookViews>
  <sheets>
    <sheet name="Q1" sheetId="4" r:id="rId1"/>
    <sheet name="Q2" sheetId="5" r:id="rId2"/>
    <sheet name="Q3" sheetId="6" r:id="rId3"/>
    <sheet name="Q4" sheetId="7" r:id="rId4"/>
    <sheet name="Q5" sheetId="8" r:id="rId5"/>
    <sheet name="Q6" sheetId="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__CPD013" localSheetId="4">#REF!</definedName>
    <definedName name="___CPD013" localSheetId="5">#REF!</definedName>
    <definedName name="___CPD013">#REF!</definedName>
    <definedName name="___RX1" localSheetId="4">#REF!</definedName>
    <definedName name="___RX1" localSheetId="5">#REF!</definedName>
    <definedName name="___RX1">#REF!</definedName>
    <definedName name="___RX2" localSheetId="4">#REF!</definedName>
    <definedName name="___RX2" localSheetId="5">#REF!</definedName>
    <definedName name="___RX2">#REF!</definedName>
    <definedName name="___RX3" localSheetId="4">#REF!</definedName>
    <definedName name="___RX3" localSheetId="5">#REF!</definedName>
    <definedName name="___RX3">#REF!</definedName>
    <definedName name="___RX4" localSheetId="4">#REF!</definedName>
    <definedName name="___RX4" localSheetId="5">#REF!</definedName>
    <definedName name="___RX4">#REF!</definedName>
    <definedName name="__123Graph_A" localSheetId="4" hidden="1">#REF!</definedName>
    <definedName name="__123Graph_A" localSheetId="5" hidden="1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localSheetId="4" hidden="1">#REF!</definedName>
    <definedName name="__123Graph_B" localSheetId="5" hidden="1">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localSheetId="4" hidden="1">#REF!</definedName>
    <definedName name="__123Graph_C" localSheetId="5" hidden="1">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localSheetId="4" hidden="1">#REF!</definedName>
    <definedName name="__123Graph_E" localSheetId="5" hidden="1">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localSheetId="4" hidden="1">#REF!</definedName>
    <definedName name="__123Graph_F" localSheetId="5" hidden="1">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localSheetId="4" hidden="1">#REF!</definedName>
    <definedName name="__123Graph_X" localSheetId="5" hidden="1">#REF!</definedName>
    <definedName name="__123Graph_X" hidden="1">#REF!</definedName>
    <definedName name="__CPD012">'[2]Final C&amp;U1'!#REF!</definedName>
    <definedName name="__CPD013" localSheetId="4">#REF!</definedName>
    <definedName name="__CPD013" localSheetId="5">#REF!</definedName>
    <definedName name="__CPD013">#REF!</definedName>
    <definedName name="__PGF1">'[3]Worksheet D:Worksheet F'!$B$1:$BA$50</definedName>
    <definedName name="__PGF2">'[4]Worksheet D:Worksheet F'!$B$1:$BA$125</definedName>
    <definedName name="__PGG1" localSheetId="4">#REF!</definedName>
    <definedName name="__PGG1" localSheetId="5">#REF!</definedName>
    <definedName name="__PGG1">#REF!</definedName>
    <definedName name="__PGG2" localSheetId="4">#REF!</definedName>
    <definedName name="__PGG2" localSheetId="5">#REF!</definedName>
    <definedName name="__PGG2">#REF!</definedName>
    <definedName name="__PGJ1" localSheetId="4">#REF!</definedName>
    <definedName name="__PGJ1" localSheetId="5">#REF!</definedName>
    <definedName name="__PGJ1">#REF!</definedName>
    <definedName name="__RX1" localSheetId="4">#REF!</definedName>
    <definedName name="__RX1" localSheetId="5">#REF!</definedName>
    <definedName name="__RX1">#REF!</definedName>
    <definedName name="__RX2" localSheetId="4">#REF!</definedName>
    <definedName name="__RX2" localSheetId="5">#REF!</definedName>
    <definedName name="__RX2">#REF!</definedName>
    <definedName name="__RX3" localSheetId="4">#REF!</definedName>
    <definedName name="__RX3" localSheetId="5">#REF!</definedName>
    <definedName name="__RX3">#REF!</definedName>
    <definedName name="__RX4" localSheetId="4">#REF!</definedName>
    <definedName name="__RX4" localSheetId="5">#REF!</definedName>
    <definedName name="__RX4">#REF!</definedName>
    <definedName name="__SUM1" localSheetId="4">#REF!</definedName>
    <definedName name="__SUM1" localSheetId="5">#REF!</definedName>
    <definedName name="__SUM1">#REF!</definedName>
    <definedName name="_0_MemberList1" localSheetId="4">#REF!</definedName>
    <definedName name="_0_MemberList1" localSheetId="5">#REF!</definedName>
    <definedName name="_0_MemberList1">#REF!</definedName>
    <definedName name="_0_MemberList2" localSheetId="4">#REF!</definedName>
    <definedName name="_0_MemberList2" localSheetId="5">#REF!</definedName>
    <definedName name="_0_MemberList2">#REF!</definedName>
    <definedName name="_1_0_MemberList1" localSheetId="4">#REF!</definedName>
    <definedName name="_1_0_MemberList1" localSheetId="5">#REF!</definedName>
    <definedName name="_1_0_MemberList1">#REF!</definedName>
    <definedName name="_1_99" localSheetId="4">#REF!</definedName>
    <definedName name="_1_99" localSheetId="5">#REF!</definedName>
    <definedName name="_1_99">#REF!</definedName>
    <definedName name="_11_1_1998" localSheetId="4">#REF!</definedName>
    <definedName name="_11_1_1998" localSheetId="5">#REF!</definedName>
    <definedName name="_11_1_1998">#REF!</definedName>
    <definedName name="_16_LOB_RATINGS" localSheetId="4">#REF!</definedName>
    <definedName name="_16_LOB_RATINGS" localSheetId="5">#REF!</definedName>
    <definedName name="_16_LOB_RATINGS">#REF!</definedName>
    <definedName name="_2_0_MemberList2" localSheetId="4">#REF!</definedName>
    <definedName name="_2_0_MemberList2" localSheetId="5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 localSheetId="4">#REF!</definedName>
    <definedName name="_C1A" localSheetId="5">#REF!</definedName>
    <definedName name="_C1A">#REF!</definedName>
    <definedName name="_C4B2">[7]Blank!#REF!</definedName>
    <definedName name="_CPD012">'[8]Final C&amp;U1'!#REF!</definedName>
    <definedName name="_CPD013" localSheetId="4">#REF!</definedName>
    <definedName name="_CPD013" localSheetId="5">#REF!</definedName>
    <definedName name="_CPD013">#REF!</definedName>
    <definedName name="_CS1" localSheetId="4">#REF!</definedName>
    <definedName name="_CS1" localSheetId="5">#REF!</definedName>
    <definedName name="_CS1">#REF!</definedName>
    <definedName name="_CS2" localSheetId="4">#REF!</definedName>
    <definedName name="_CS2" localSheetId="5">#REF!</definedName>
    <definedName name="_CS2">#REF!</definedName>
    <definedName name="_EI3" localSheetId="4">#REF!</definedName>
    <definedName name="_EI3" localSheetId="5">#REF!</definedName>
    <definedName name="_EI3">#REF!</definedName>
    <definedName name="_xlnm._FilterDatabase" localSheetId="4">#REF!</definedName>
    <definedName name="_xlnm._FilterDatabase" localSheetId="5">#REF!</definedName>
    <definedName name="_xlnm._FilterDatabase">#REF!</definedName>
    <definedName name="_Key1" localSheetId="4" hidden="1">#REF!</definedName>
    <definedName name="_Key1" localSheetId="5" hidden="1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 localSheetId="4">#REF!</definedName>
    <definedName name="_P1" localSheetId="5">#REF!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 localSheetId="4">#REF!</definedName>
    <definedName name="_RX1" localSheetId="5">#REF!</definedName>
    <definedName name="_RX1">#REF!</definedName>
    <definedName name="_RX2" localSheetId="4">#REF!</definedName>
    <definedName name="_RX2" localSheetId="5">#REF!</definedName>
    <definedName name="_RX2">#REF!</definedName>
    <definedName name="_RX3" localSheetId="4">#REF!</definedName>
    <definedName name="_RX3" localSheetId="5">#REF!</definedName>
    <definedName name="_RX3">#REF!</definedName>
    <definedName name="_RX4" localSheetId="4">#REF!</definedName>
    <definedName name="_RX4" localSheetId="5">#REF!</definedName>
    <definedName name="_RX4">#REF!</definedName>
    <definedName name="_Sort" localSheetId="4" hidden="1">#REF!</definedName>
    <definedName name="_Sort" localSheetId="5" hidden="1">#REF!</definedName>
    <definedName name="_Sort" hidden="1">#REF!</definedName>
    <definedName name="_SUM1" localSheetId="4">#REF!</definedName>
    <definedName name="_SUM1" localSheetId="5">#REF!</definedName>
    <definedName name="_SUM1">#REF!</definedName>
    <definedName name="_Table1_Out" localSheetId="4" hidden="1">#REF!</definedName>
    <definedName name="_Table1_Out" localSheetId="5" hidden="1">#REF!</definedName>
    <definedName name="_Table1_Out" hidden="1">#REF!</definedName>
    <definedName name="a" localSheetId="4">#REF!</definedName>
    <definedName name="a" localSheetId="5">#REF!</definedName>
    <definedName name="a">#REF!</definedName>
    <definedName name="A1A" localSheetId="4">#REF!</definedName>
    <definedName name="A1A" localSheetId="5">#REF!</definedName>
    <definedName name="A1A">#REF!</definedName>
    <definedName name="A4B2">[7]Blank!#REF!</definedName>
    <definedName name="aaa" localSheetId="4">#REF!</definedName>
    <definedName name="aaa" localSheetId="5">#REF!</definedName>
    <definedName name="aaa">#REF!</definedName>
    <definedName name="acct_size" localSheetId="4">#REF!</definedName>
    <definedName name="acct_size" localSheetId="5">#REF!</definedName>
    <definedName name="acct_size">#REF!</definedName>
    <definedName name="acctlisdt" localSheetId="4">#REF!</definedName>
    <definedName name="acctlisdt" localSheetId="5">#REF!</definedName>
    <definedName name="acctlisdt">#REF!</definedName>
    <definedName name="acctlist">'[11]2018 Expense Categories'!$Y$2570:$AB$3567</definedName>
    <definedName name="acctlistn" localSheetId="4">#REF!</definedName>
    <definedName name="acctlistn" localSheetId="5">#REF!</definedName>
    <definedName name="acctlistn">#REF!</definedName>
    <definedName name="acctlistx" localSheetId="4">#REF!</definedName>
    <definedName name="acctlistx" localSheetId="5">#REF!</definedName>
    <definedName name="acctlistx">#REF!</definedName>
    <definedName name="Actual_Calendar_Figures">#N/A</definedName>
    <definedName name="Actual_Fiscal_Figures">#N/A</definedName>
    <definedName name="Actual_Member_Months_ASO" localSheetId="4">#REF!</definedName>
    <definedName name="Actual_Member_Months_ASO" localSheetId="5">#REF!</definedName>
    <definedName name="Actual_Member_Months_ASO">#REF!</definedName>
    <definedName name="Actual_Member_Months_Risk" localSheetId="4">#REF!</definedName>
    <definedName name="Actual_Member_Months_Risk" localSheetId="5">#REF!</definedName>
    <definedName name="Actual_Member_Months_Risk">#REF!</definedName>
    <definedName name="ActuarialAssumptionSAS" localSheetId="4">#REF!</definedName>
    <definedName name="ActuarialAssumptionSAS" localSheetId="5">#REF!</definedName>
    <definedName name="ActuarialAssumptionSAS">#REF!</definedName>
    <definedName name="Adj" localSheetId="4">#REF!</definedName>
    <definedName name="Adj" localSheetId="5">#REF!</definedName>
    <definedName name="Adj">#REF!</definedName>
    <definedName name="AdjustmentPMPMs">[12]Adjustments!$BK$4:$CH$23</definedName>
    <definedName name="AdjustWellcare">[13]Reimb2!$BU$7</definedName>
    <definedName name="AGESEX" localSheetId="4">#REF!</definedName>
    <definedName name="AGESEX" localSheetId="5">#REF!</definedName>
    <definedName name="AGESEX">#REF!</definedName>
    <definedName name="AGSXFLAG">[13]Demog!$I$5</definedName>
    <definedName name="ALEX">'[14]HRIS Replacement'!$A$62:$N$135</definedName>
    <definedName name="All_Other" localSheetId="4">#REF!</definedName>
    <definedName name="All_Other" localSheetId="5">#REF!</definedName>
    <definedName name="All_Other">#REF!</definedName>
    <definedName name="ALL_premmatrix" localSheetId="4">#REF!</definedName>
    <definedName name="ALL_premmatrix" localSheetId="5">#REF!</definedName>
    <definedName name="ALL_premmatrix">#REF!</definedName>
    <definedName name="All_Procedure_Codes" localSheetId="4">#REF!</definedName>
    <definedName name="All_Procedure_Codes" localSheetId="5">#REF!</definedName>
    <definedName name="All_Procedure_Codes">#REF!</definedName>
    <definedName name="ALL_SUMMARY" localSheetId="4">#REF!</definedName>
    <definedName name="ALL_SUMMARY" localSheetId="5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3">Paid [17]Lag!$B$591:$H$600</definedName>
    <definedName name="aPLagPrint_Buttons" localSheetId="4">Paid [17]Lag!$B$591:$H$600</definedName>
    <definedName name="aPLagPrint_Buttons" localSheetId="5">Paid [17]Lag!$B$591:$H$600</definedName>
    <definedName name="aPLagPrint_Buttons">Paid [17]Lag!$B$591:$H$600</definedName>
    <definedName name="aRLagPrint_Buttons" localSheetId="3">Receipt [17]Lag!$A$535:$C$541</definedName>
    <definedName name="aRLagPrint_Buttons" localSheetId="4">Receipt [17]Lag!$A$535:$C$541</definedName>
    <definedName name="aRLagPrint_Buttons" localSheetId="5">Receipt [17]Lag!$A$535:$C$541</definedName>
    <definedName name="aRLagPrint_Buttons">Receipt [17]Lag!$A$535:$C$541</definedName>
    <definedName name="asd" localSheetId="4" hidden="1">[18]trends!#REF!</definedName>
    <definedName name="asd" localSheetId="5" hidden="1">[18]trends!#REF!</definedName>
    <definedName name="asd" hidden="1">[18]trends!#REF!</definedName>
    <definedName name="asda" localSheetId="4" hidden="1">[18]trends!#REF!</definedName>
    <definedName name="asda" localSheetId="5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 localSheetId="4">#REF!</definedName>
    <definedName name="asdgf" localSheetId="5">#REF!</definedName>
    <definedName name="asdgf">#REF!</definedName>
    <definedName name="ASO" localSheetId="4">#REF!</definedName>
    <definedName name="ASO" localSheetId="5">#REF!</definedName>
    <definedName name="ASO">#REF!</definedName>
    <definedName name="AssociationAdj">[20]Inputs!$L$4:$M$5</definedName>
    <definedName name="Assumed_LR">[21]Table!$B$4</definedName>
    <definedName name="ATRIUS_ALL" localSheetId="4">#REF!</definedName>
    <definedName name="ATRIUS_ALL" localSheetId="5">#REF!</definedName>
    <definedName name="ATRIUS_ALL">#REF!</definedName>
    <definedName name="AtriusMembers">'[20]MO Prem Data'!$I:$I</definedName>
    <definedName name="autoExcelStatus" localSheetId="4">#REF!</definedName>
    <definedName name="autoExcelStatus" localSheetId="5">#REF!</definedName>
    <definedName name="autoExcelStatus">#REF!</definedName>
    <definedName name="AverageFees">[13]Reimb2!$AO$7</definedName>
    <definedName name="avg_copay" localSheetId="4">#REF!</definedName>
    <definedName name="avg_copay" localSheetId="5">#REF!</definedName>
    <definedName name="avg_copay">#REF!</definedName>
    <definedName name="avg_copay1" localSheetId="4">#REF!</definedName>
    <definedName name="avg_copay1" localSheetId="5">#REF!</definedName>
    <definedName name="avg_copay1">#REF!</definedName>
    <definedName name="avg_copay2" localSheetId="4">#REF!</definedName>
    <definedName name="avg_copay2" localSheetId="5">#REF!</definedName>
    <definedName name="avg_copay2">#REF!</definedName>
    <definedName name="BAND1_00009" localSheetId="4">#REF!</definedName>
    <definedName name="BAND1_00009" localSheetId="5">#REF!</definedName>
    <definedName name="BAND1_00009">#REF!</definedName>
    <definedName name="BAND2_00024" localSheetId="4">#REF!</definedName>
    <definedName name="BAND2_00024" localSheetId="5">#REF!</definedName>
    <definedName name="BAND2_00024">#REF!</definedName>
    <definedName name="BAND3_00099" localSheetId="4">#REF!</definedName>
    <definedName name="BAND3_00099" localSheetId="5">#REF!</definedName>
    <definedName name="BAND3_00099">#REF!</definedName>
    <definedName name="BAND4_00999" localSheetId="4">#REF!</definedName>
    <definedName name="BAND4_00999" localSheetId="5">#REF!</definedName>
    <definedName name="BAND4_00999">#REF!</definedName>
    <definedName name="BAND5_99999" localSheetId="4">#REF!</definedName>
    <definedName name="BAND5_99999" localSheetId="5">#REF!</definedName>
    <definedName name="BAND5_99999">#REF!</definedName>
    <definedName name="BAND7_MCARE" localSheetId="4">#REF!</definedName>
    <definedName name="BAND7_MCARE" localSheetId="5">#REF!</definedName>
    <definedName name="BAND7_MCARE">#REF!</definedName>
    <definedName name="BAND8_NGRP" localSheetId="4">#REF!</definedName>
    <definedName name="BAND8_NGRP" localSheetId="5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 localSheetId="4">#REF!</definedName>
    <definedName name="BaseYear" localSheetId="5">#REF!</definedName>
    <definedName name="BaseYear">#REF!</definedName>
    <definedName name="BenDropDownList" localSheetId="4">#REF!</definedName>
    <definedName name="BenDropDownList" localSheetId="5">#REF!</definedName>
    <definedName name="BenDropDownList">#REF!</definedName>
    <definedName name="BestBuyOOP" localSheetId="4">#REF!</definedName>
    <definedName name="BestBuyOOP" localSheetId="5">#REF!</definedName>
    <definedName name="BestBuyOOP">#REF!</definedName>
    <definedName name="BLDGLIB" localSheetId="4">#REF!</definedName>
    <definedName name="BLDGLIB" localSheetId="5">#REF!</definedName>
    <definedName name="BLDGLIB">#REF!</definedName>
    <definedName name="BlendedCost" localSheetId="4">#REF!</definedName>
    <definedName name="BlendedCost" localSheetId="5">#REF!</definedName>
    <definedName name="BlendedCost">#REF!</definedName>
    <definedName name="BOC">'[20]MO Prem Data'!$N:$N</definedName>
    <definedName name="BOC_RX_MATCH" localSheetId="4">#REF!</definedName>
    <definedName name="BOC_RX_MATCH" localSheetId="5">#REF!</definedName>
    <definedName name="BOC_RX_MATCH">#REF!</definedName>
    <definedName name="BOCFACTORS" localSheetId="4">#REF!</definedName>
    <definedName name="BOCFACTORS" localSheetId="5">#REF!</definedName>
    <definedName name="BOCFACTORS">#REF!</definedName>
    <definedName name="BOCList" localSheetId="4">#REF!</definedName>
    <definedName name="BOCList" localSheetId="5">#REF!</definedName>
    <definedName name="BOCList">#REF!</definedName>
    <definedName name="BOCProd1" localSheetId="4">#REF!</definedName>
    <definedName name="BOCProd1" localSheetId="5">#REF!</definedName>
    <definedName name="BOCProd1">#REF!</definedName>
    <definedName name="BOCProd2" localSheetId="4">#REF!</definedName>
    <definedName name="BOCProd2" localSheetId="5">#REF!</definedName>
    <definedName name="BOCProd2">#REF!</definedName>
    <definedName name="BOCProd3" localSheetId="4">#REF!</definedName>
    <definedName name="BOCProd3" localSheetId="5">#REF!</definedName>
    <definedName name="BOCProd3">#REF!</definedName>
    <definedName name="BOCProd4" localSheetId="4">#REF!</definedName>
    <definedName name="BOCProd4" localSheetId="5">#REF!</definedName>
    <definedName name="BOCProd4">#REF!</definedName>
    <definedName name="BTCat">'[23]Basic Tables'!$A$10:$A$106</definedName>
    <definedName name="BTLApplied">[12]Inputs!$I$3:$J$20</definedName>
    <definedName name="BTLClaimsPMPM" localSheetId="4">#REF!</definedName>
    <definedName name="BTLClaimsPMPM" localSheetId="5">#REF!</definedName>
    <definedName name="BTLClaimsPMPM">#REF!</definedName>
    <definedName name="Budget_Member_Months_ASO" localSheetId="4">#REF!</definedName>
    <definedName name="Budget_Member_Months_ASO" localSheetId="5">#REF!</definedName>
    <definedName name="Budget_Member_Months_ASO">#REF!</definedName>
    <definedName name="Budget_Member_Months_Risk" localSheetId="4">#REF!</definedName>
    <definedName name="Budget_Member_Months_Risk" localSheetId="5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 localSheetId="4">#REF!</definedName>
    <definedName name="BuzzWeb_Benefit_Policy_Type" localSheetId="5">#REF!</definedName>
    <definedName name="BuzzWeb_Benefit_Policy_Type">#REF!</definedName>
    <definedName name="BuzzWeb_BOC_ID" localSheetId="4">#REF!</definedName>
    <definedName name="BuzzWeb_BOC_ID" localSheetId="5">#REF!</definedName>
    <definedName name="BuzzWeb_BOC_ID">#REF!</definedName>
    <definedName name="BuzzWeb_BOC_ID_FMHP" localSheetId="4">#REF!</definedName>
    <definedName name="BuzzWeb_BOC_ID_FMHP" localSheetId="5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 localSheetId="4">#REF!</definedName>
    <definedName name="BuzzWeb_Configuration" localSheetId="5">#REF!</definedName>
    <definedName name="BuzzWeb_Configuration">#REF!</definedName>
    <definedName name="BuzzWeb_Four_Tier_Rx_Brochure_Filename" localSheetId="4">#REF!</definedName>
    <definedName name="BuzzWeb_Four_Tier_Rx_Brochure_Filename" localSheetId="5">#REF!</definedName>
    <definedName name="BuzzWeb_Four_Tier_Rx_Brochure_Filename">#REF!</definedName>
    <definedName name="BuzzWeb_Four_Tier_Rx_Brochure_Title" localSheetId="4">#REF!</definedName>
    <definedName name="BuzzWeb_Four_Tier_Rx_Brochure_Title" localSheetId="5">#REF!</definedName>
    <definedName name="BuzzWeb_Four_Tier_Rx_Brochure_Title">#REF!</definedName>
    <definedName name="BuzzWeb_Handbook_Fully_Insured_Filename" localSheetId="4">#REF!</definedName>
    <definedName name="BuzzWeb_Handbook_Fully_Insured_Filename" localSheetId="5">#REF!</definedName>
    <definedName name="BuzzWeb_Handbook_Fully_Insured_Filename">#REF!</definedName>
    <definedName name="BuzzWeb_Handbook_Fully_Insured_Title" localSheetId="4">#REF!</definedName>
    <definedName name="BuzzWeb_Handbook_Fully_Insured_Title" localSheetId="5">#REF!</definedName>
    <definedName name="BuzzWeb_Handbook_Fully_Insured_Title">#REF!</definedName>
    <definedName name="BuzzWeb_Handbook_Self_Insured_Filename" localSheetId="4">#REF!</definedName>
    <definedName name="BuzzWeb_Handbook_Self_Insured_Filename" localSheetId="5">#REF!</definedName>
    <definedName name="BuzzWeb_Handbook_Self_Insured_Filename">#REF!</definedName>
    <definedName name="BuzzWeb_Handbook_Self_Insured_Title" localSheetId="4">#REF!</definedName>
    <definedName name="BuzzWeb_Handbook_Self_Insured_Title" localSheetId="5">#REF!</definedName>
    <definedName name="BuzzWeb_Handbook_Self_Insured_Title">#REF!</definedName>
    <definedName name="BuzzWeb_Plan_ID" localSheetId="4">#REF!</definedName>
    <definedName name="BuzzWeb_Plan_ID" localSheetId="5">#REF!</definedName>
    <definedName name="BuzzWeb_Plan_ID">#REF!</definedName>
    <definedName name="BuzzWeb_Plan_ID_FMHP" localSheetId="4">#REF!</definedName>
    <definedName name="BuzzWeb_Plan_ID_FMHP" localSheetId="5">#REF!</definedName>
    <definedName name="BuzzWeb_Plan_ID_FMHP">#REF!</definedName>
    <definedName name="BuzzWeb_Product" localSheetId="4">#REF!</definedName>
    <definedName name="BuzzWeb_Product" localSheetId="5">#REF!</definedName>
    <definedName name="BuzzWeb_Product">#REF!</definedName>
    <definedName name="BuzzWeb_Product_Compliance_Guide_Filename" localSheetId="4">#REF!</definedName>
    <definedName name="BuzzWeb_Product_Compliance_Guide_Filename" localSheetId="5">#REF!</definedName>
    <definedName name="BuzzWeb_Product_Compliance_Guide_Filename">#REF!</definedName>
    <definedName name="BuzzWeb_Product_Compliance_Guide_Title" localSheetId="4">#REF!</definedName>
    <definedName name="BuzzWeb_Product_Compliance_Guide_Title" localSheetId="5">#REF!</definedName>
    <definedName name="BuzzWeb_Product_Compliance_Guide_Title">#REF!</definedName>
    <definedName name="BuzzWeb_Rx_Brochure_Filename" localSheetId="4">#REF!</definedName>
    <definedName name="BuzzWeb_Rx_Brochure_Filename" localSheetId="5">#REF!</definedName>
    <definedName name="BuzzWeb_Rx_Brochure_Filename">#REF!</definedName>
    <definedName name="BuzzWeb_Rx_Brochure_Title" localSheetId="4">#REF!</definedName>
    <definedName name="BuzzWeb_Rx_Brochure_Title" localSheetId="5">#REF!</definedName>
    <definedName name="BuzzWeb_Rx_Brochure_Title">#REF!</definedName>
    <definedName name="BuzzWeb_SOB_Filename" localSheetId="4">#REF!</definedName>
    <definedName name="BuzzWeb_SOB_Filename" localSheetId="5">#REF!</definedName>
    <definedName name="BuzzWeb_SOB_Filename">#REF!</definedName>
    <definedName name="BuzzWeb_SOB_FMHP_Filename" localSheetId="4">#REF!</definedName>
    <definedName name="BuzzWeb_SOB_FMHP_Filename" localSheetId="5">#REF!</definedName>
    <definedName name="BuzzWeb_SOB_FMHP_Filename">#REF!</definedName>
    <definedName name="BuzzWeb_State" localSheetId="4">#REF!</definedName>
    <definedName name="BuzzWeb_State" localSheetId="5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 localSheetId="4">#REF!</definedName>
    <definedName name="catlistn" localSheetId="5">#REF!</definedName>
    <definedName name="catlistn">#REF!</definedName>
    <definedName name="catlistx" localSheetId="4">#REF!</definedName>
    <definedName name="catlistx" localSheetId="5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 localSheetId="4">#REF!</definedName>
    <definedName name="CCC" localSheetId="5">#REF!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 localSheetId="4">#REF!</definedName>
    <definedName name="CHECKSTUFF" localSheetId="5">#REF!</definedName>
    <definedName name="CHECKSTUFF">#REF!</definedName>
    <definedName name="ChiroGate">'[13]Input Flags'!$D$8</definedName>
    <definedName name="Choice_Chiro" localSheetId="4">#REF!</definedName>
    <definedName name="Choice_Chiro" localSheetId="5">#REF!</definedName>
    <definedName name="Choice_Chiro">#REF!</definedName>
    <definedName name="Choice_DME" localSheetId="4">#REF!</definedName>
    <definedName name="Choice_DME" localSheetId="5">#REF!</definedName>
    <definedName name="Choice_DME">#REF!</definedName>
    <definedName name="Choice_IPRehab" localSheetId="4">#REF!</definedName>
    <definedName name="Choice_IPRehab" localSheetId="5">#REF!</definedName>
    <definedName name="Choice_IPRehab">#REF!</definedName>
    <definedName name="Choice_ONFMax" localSheetId="4">#REF!</definedName>
    <definedName name="Choice_ONFMax" localSheetId="5">#REF!</definedName>
    <definedName name="Choice_ONFMax">#REF!</definedName>
    <definedName name="Choice_PT" localSheetId="4">#REF!</definedName>
    <definedName name="Choice_PT" localSheetId="5">#REF!</definedName>
    <definedName name="Choice_PT">#REF!</definedName>
    <definedName name="Choice_SNF" localSheetId="4">#REF!</definedName>
    <definedName name="Choice_SNF" localSheetId="5">#REF!</definedName>
    <definedName name="Choice_SNF">#REF!</definedName>
    <definedName name="chrg" localSheetId="4">#REF!</definedName>
    <definedName name="chrg" localSheetId="5">#REF!</definedName>
    <definedName name="chrg">#REF!</definedName>
    <definedName name="chrg_rel" localSheetId="4">#REF!</definedName>
    <definedName name="chrg_rel" localSheetId="5">#REF!</definedName>
    <definedName name="chrg_rel">#REF!</definedName>
    <definedName name="chrg_rel1" localSheetId="4">#REF!</definedName>
    <definedName name="chrg_rel1" localSheetId="5">#REF!</definedName>
    <definedName name="chrg_rel1">#REF!</definedName>
    <definedName name="chrg_rel2" localSheetId="4">#REF!</definedName>
    <definedName name="chrg_rel2" localSheetId="5">#REF!</definedName>
    <definedName name="chrg_rel2">#REF!</definedName>
    <definedName name="chrg1" localSheetId="4">#REF!</definedName>
    <definedName name="chrg1" localSheetId="5">#REF!</definedName>
    <definedName name="chrg1">#REF!</definedName>
    <definedName name="chrg2" localSheetId="4">#REF!</definedName>
    <definedName name="chrg2" localSheetId="5">#REF!</definedName>
    <definedName name="chrg2">#REF!</definedName>
    <definedName name="cindy" hidden="1">[18]trends!#REF!</definedName>
    <definedName name="City">[31]Model!$B$7</definedName>
    <definedName name="CLAIMSDATA" localSheetId="4">#REF!</definedName>
    <definedName name="CLAIMSDATA" localSheetId="5">#REF!</definedName>
    <definedName name="CLAIMSDATA">#REF!</definedName>
    <definedName name="classes" localSheetId="4">#REF!</definedName>
    <definedName name="classes" localSheetId="5">#REF!</definedName>
    <definedName name="classes">#REF!</definedName>
    <definedName name="classesn" localSheetId="4">#REF!</definedName>
    <definedName name="classesn" localSheetId="5">#REF!</definedName>
    <definedName name="classesn">#REF!</definedName>
    <definedName name="Clm_summary2" localSheetId="4">#REF!</definedName>
    <definedName name="Clm_summary2" localSheetId="5">#REF!</definedName>
    <definedName name="Clm_summary2">#REF!</definedName>
    <definedName name="CM">[32]Data!$C$4</definedName>
    <definedName name="CODES2" localSheetId="4">#REF!</definedName>
    <definedName name="CODES2" localSheetId="5">#REF!</definedName>
    <definedName name="CODES2">#REF!</definedName>
    <definedName name="comm_Names" localSheetId="4">#REF!</definedName>
    <definedName name="comm_Names" localSheetId="5">#REF!</definedName>
    <definedName name="comm_Names">#REF!</definedName>
    <definedName name="comm_OP_Download" localSheetId="4">#REF!</definedName>
    <definedName name="comm_OP_Download" localSheetId="5">#REF!</definedName>
    <definedName name="comm_OP_Download">#REF!</definedName>
    <definedName name="comm_year" localSheetId="4">#REF!</definedName>
    <definedName name="comm_year" localSheetId="5">#REF!</definedName>
    <definedName name="comm_year">#REF!</definedName>
    <definedName name="COMP" localSheetId="4">#REF!</definedName>
    <definedName name="COMP" localSheetId="5">#REF!</definedName>
    <definedName name="COMP">#REF!</definedName>
    <definedName name="comp_develop" localSheetId="4">#REF!</definedName>
    <definedName name="comp_develop" localSheetId="5">#REF!</definedName>
    <definedName name="comp_develop">#REF!</definedName>
    <definedName name="comp_incurred" localSheetId="4">#REF!</definedName>
    <definedName name="comp_incurred" localSheetId="5">#REF!</definedName>
    <definedName name="comp_incurred">#REF!</definedName>
    <definedName name="CONT_TABLE1" localSheetId="4">#REF!</definedName>
    <definedName name="CONT_TABLE1" localSheetId="5">#REF!</definedName>
    <definedName name="CONT_TABLE1">#REF!</definedName>
    <definedName name="CONT_TABLE2" localSheetId="4">#REF!</definedName>
    <definedName name="CONT_TABLE2" localSheetId="5">#REF!</definedName>
    <definedName name="CONT_TABLE2">#REF!</definedName>
    <definedName name="CONT_TABLE3" localSheetId="4">#REF!</definedName>
    <definedName name="CONT_TABLE3" localSheetId="5">#REF!</definedName>
    <definedName name="CONT_TABLE3">#REF!</definedName>
    <definedName name="CONT_TABLE4" localSheetId="4">#REF!</definedName>
    <definedName name="CONT_TABLE4" localSheetId="5">#REF!</definedName>
    <definedName name="CONT_TABLE4">#REF!</definedName>
    <definedName name="CONT_TABLE5" localSheetId="4">#REF!</definedName>
    <definedName name="CONT_TABLE5" localSheetId="5">#REF!</definedName>
    <definedName name="CONT_TABLE5">#REF!</definedName>
    <definedName name="CONT_TABLE6" localSheetId="4">#REF!</definedName>
    <definedName name="CONT_TABLE6" localSheetId="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 localSheetId="4">#REF!</definedName>
    <definedName name="costlookup" localSheetId="5">#REF!</definedName>
    <definedName name="costlookup">#REF!</definedName>
    <definedName name="CostMix">[15]MIX_OUTPUT!$R:$R</definedName>
    <definedName name="countfilter3" localSheetId="4">#REF!</definedName>
    <definedName name="countfilter3" localSheetId="5">#REF!</definedName>
    <definedName name="countfilter3">#REF!</definedName>
    <definedName name="CPD_DETAIL_OON">[34]CPDs!#REF!</definedName>
    <definedName name="CPDList">[13]Controls!$D$211:$D$233</definedName>
    <definedName name="CT_SG_YTD201510_CENSUS2" localSheetId="4">#REF!</definedName>
    <definedName name="CT_SG_YTD201510_CENSUS2" localSheetId="5">#REF!</definedName>
    <definedName name="CT_SG_YTD201510_CENSUS2">#REF!</definedName>
    <definedName name="CTPMPMVar" localSheetId="4">#REF!</definedName>
    <definedName name="CTPMPMVar" localSheetId="5">#REF!</definedName>
    <definedName name="CTPMPMVar">#REF!</definedName>
    <definedName name="CTPMPMVarBE" localSheetId="4">#REF!</definedName>
    <definedName name="CTPMPMVarBE" localSheetId="5">#REF!</definedName>
    <definedName name="CTPMPMVarBE">#REF!</definedName>
    <definedName name="current_drv" localSheetId="4">#REF!</definedName>
    <definedName name="current_drv" localSheetId="5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 localSheetId="4">#REF!</definedName>
    <definedName name="currentrecord" localSheetId="5">#REF!</definedName>
    <definedName name="currentrecord">#REF!</definedName>
    <definedName name="d">[36]BOC!$B$2:$F$37</definedName>
    <definedName name="D_dent_size" localSheetId="4">#REF!</definedName>
    <definedName name="D_dent_size" localSheetId="5">#REF!</definedName>
    <definedName name="D_dent_size">#REF!</definedName>
    <definedName name="D_MedSupp" localSheetId="4">#REF!</definedName>
    <definedName name="D_MedSupp" localSheetId="5">#REF!</definedName>
    <definedName name="D_MedSupp">#REF!</definedName>
    <definedName name="data" localSheetId="4">#REF!</definedName>
    <definedName name="data" localSheetId="5">#REF!</definedName>
    <definedName name="data">#REF!</definedName>
    <definedName name="_xlnm.Database" localSheetId="4">#REF!</definedName>
    <definedName name="_xlnm.Database" localSheetId="5">#REF!</definedName>
    <definedName name="_xlnm.Database">#REF!</definedName>
    <definedName name="dd">'[37]RateModel Input'!$F$14</definedName>
    <definedName name="ddd" localSheetId="4" hidden="1">#REF!</definedName>
    <definedName name="ddd" localSheetId="5" hidden="1">#REF!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 localSheetId="4">#REF!</definedName>
    <definedName name="DedAggr" localSheetId="5">#REF!</definedName>
    <definedName name="DedAggr">#REF!</definedName>
    <definedName name="DedApplyRx" localSheetId="4">#REF!</definedName>
    <definedName name="DedApplyRx" localSheetId="5">#REF!</definedName>
    <definedName name="DedApplyRx">#REF!</definedName>
    <definedName name="DedTypes" localSheetId="4">#REF!</definedName>
    <definedName name="DedTypes" localSheetId="5">#REF!</definedName>
    <definedName name="DedTypes">#REF!</definedName>
    <definedName name="DedUt_BB" localSheetId="4">#REF!</definedName>
    <definedName name="DedUt_BB" localSheetId="5">#REF!</definedName>
    <definedName name="DedUt_BB">#REF!</definedName>
    <definedName name="DedUt_Gen" localSheetId="4">#REF!</definedName>
    <definedName name="DedUt_Gen" localSheetId="5">#REF!</definedName>
    <definedName name="DedUt_Gen">#REF!</definedName>
    <definedName name="DEL_ID">OFFSET([39]Deliverables!$A$1,6,0,COUNTA([39]Deliverables!$A$1:$A$65536)-2,1)</definedName>
    <definedName name="DeloittePMPM" localSheetId="4">#REF!</definedName>
    <definedName name="DeloittePMPM" localSheetId="5">#REF!</definedName>
    <definedName name="DeloittePMPM">#REF!</definedName>
    <definedName name="DeloittePMPMBE" localSheetId="4">#REF!</definedName>
    <definedName name="DeloittePMPMBE" localSheetId="5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 localSheetId="4">#REF!</definedName>
    <definedName name="deptlistn" localSheetId="5">#REF!</definedName>
    <definedName name="deptlistn">#REF!</definedName>
    <definedName name="descriptions" localSheetId="4">#REF!</definedName>
    <definedName name="descriptions" localSheetId="5">#REF!</definedName>
    <definedName name="descriptions">#REF!</definedName>
    <definedName name="driver" localSheetId="4">#REF!</definedName>
    <definedName name="driver" localSheetId="5">#REF!</definedName>
    <definedName name="driver">#REF!</definedName>
    <definedName name="drivers" localSheetId="4">#REF!</definedName>
    <definedName name="drivers" localSheetId="5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 localSheetId="4">OFFSET([42]OriginalData!$D$6,[42]OriginalData!$A$62-1,[42]OriginalData!$A$62-1,#REF!,#REF!)</definedName>
    <definedName name="dyna_rnge_orig_data_4" localSheetId="5">OFFSET([42]OriginalData!$D$6,[42]OriginalData!$A$62-1,[42]OriginalData!$A$62-1,#REF!,#REF!)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 localSheetId="4">OFFSET(#REF!,0,0,1,1)</definedName>
    <definedName name="dyna_rnge_work_data4" localSheetId="5">OFFSET(#REF!,0,0,1,1)</definedName>
    <definedName name="dyna_rnge_work_data4">OFFSET(#REF!,0,0,1,1)</definedName>
    <definedName name="dyna_rnge_work_data4_0" localSheetId="4">OFFSET(#REF!,0,0,#REF!,1)</definedName>
    <definedName name="dyna_rnge_work_data4_0" localSheetId="5">OFFSET(#REF!,0,0,#REF!,1)</definedName>
    <definedName name="dyna_rnge_work_data4_0">OFFSET(#REF!,0,0,#REF!,1)</definedName>
    <definedName name="dyna_rnge_work_data4_1" localSheetId="4">OFFSET(#REF!,0,0,#REF!,1)</definedName>
    <definedName name="dyna_rnge_work_data4_1" localSheetId="5">OFFSET(#REF!,0,0,#REF!,1)</definedName>
    <definedName name="dyna_rnge_work_data4_1">OFFSET(#REF!,0,0,#REF!,1)</definedName>
    <definedName name="dyna_rnge_work_data4_2" localSheetId="4">OFFSET(#REF!,0,0,#REF!,1)</definedName>
    <definedName name="dyna_rnge_work_data4_2" localSheetId="5">OFFSET(#REF!,0,0,#REF!,1)</definedName>
    <definedName name="dyna_rnge_work_data4_2">OFFSET(#REF!,0,0,#REF!,1)</definedName>
    <definedName name="dyna_rnge_work_data4_3" localSheetId="4">OFFSET(#REF!,0,0,1,#REF!)</definedName>
    <definedName name="dyna_rnge_work_data4_3" localSheetId="5">OFFSET(#REF!,0,0,1,#REF!)</definedName>
    <definedName name="dyna_rnge_work_data4_3">OFFSET(#REF!,0,0,1,#REF!)</definedName>
    <definedName name="dyna_rnge_work_data4_4" localSheetId="4">OFFSET(#REF!,0,0,#REF!,#REF!)</definedName>
    <definedName name="dyna_rnge_work_data4_4" localSheetId="5">OFFSET(#REF!,0,0,#REF!,#REF!)</definedName>
    <definedName name="dyna_rnge_work_data4_4">OFFSET(#REF!,0,0,#REF!,#REF!)</definedName>
    <definedName name="dyna_rnge_work_data4_5" localSheetId="4">OFFSET(#REF!,0,0,#REF!,#REF!-1)</definedName>
    <definedName name="dyna_rnge_work_data4_5" localSheetId="5">OFFSET(#REF!,0,0,#REF!,#REF!-1)</definedName>
    <definedName name="dyna_rnge_work_data4_5">OFFSET(#REF!,0,0,#REF!,#REF!-1)</definedName>
    <definedName name="dyna_rnge_work_data4_6" localSheetId="4">OFFSET(#REF!,0,#REF!,1,1)</definedName>
    <definedName name="dyna_rnge_work_data4_6" localSheetId="5">OFFSET(#REF!,0,#REF!,1,1)</definedName>
    <definedName name="dyna_rnge_work_data4_6">OFFSET(#REF!,0,#REF!,1,1)</definedName>
    <definedName name="dyna_rnge_work_data4_7" localSheetId="4">OFFSET(#REF!,0,#REF!,1,1)</definedName>
    <definedName name="dyna_rnge_work_data4_7" localSheetId="5">OFFSET(#REF!,0,#REF!,1,1)</definedName>
    <definedName name="dyna_rnge_work_data4_7">OFFSET(#REF!,0,#REF!,1,1)</definedName>
    <definedName name="dyna_rnge_work_data4_8" localSheetId="4">OFFSET(#REF!,0,#REF!,#REF!-1,1)</definedName>
    <definedName name="dyna_rnge_work_data4_8" localSheetId="5">OFFSET(#REF!,0,#REF!,#REF!-1,1)</definedName>
    <definedName name="dyna_rnge_work_data4_8">OFFSET(#REF!,0,#REF!,#REF!-1,1)</definedName>
    <definedName name="dyna_rnge_work_data5_0" localSheetId="4">OFFSET(#REF!,0,0,#REF!,1)</definedName>
    <definedName name="dyna_rnge_work_data5_0" localSheetId="5">OFFSET(#REF!,0,0,#REF!,1)</definedName>
    <definedName name="dyna_rnge_work_data5_0">OFFSET(#REF!,0,0,#REF!,1)</definedName>
    <definedName name="dyna_rnge_work_data5_1" localSheetId="4">OFFSET(#REF!,0,0,#REF!,1)</definedName>
    <definedName name="dyna_rnge_work_data5_1" localSheetId="5">OFFSET(#REF!,0,0,#REF!,1)</definedName>
    <definedName name="dyna_rnge_work_data5_1">OFFSET(#REF!,0,0,#REF!,1)</definedName>
    <definedName name="dyna_rnge_work_data5_10" localSheetId="4">OFFSET(#REF!,0,0,1,#REF!-2)</definedName>
    <definedName name="dyna_rnge_work_data5_10" localSheetId="5">OFFSET(#REF!,0,0,1,#REF!-2)</definedName>
    <definedName name="dyna_rnge_work_data5_10">OFFSET(#REF!,0,0,1,#REF!-2)</definedName>
    <definedName name="dyna_rnge_work_data5_11" localSheetId="4">OFFSET(#REF!,0,#REF!-2,1,1)</definedName>
    <definedName name="dyna_rnge_work_data5_11" localSheetId="5">OFFSET(#REF!,0,#REF!-2,1,1)</definedName>
    <definedName name="dyna_rnge_work_data5_11">OFFSET(#REF!,0,#REF!-2,1,1)</definedName>
    <definedName name="dyna_rnge_work_data5_12" localSheetId="4">OFFSET(#REF!,0,#REF!-3,1,1)</definedName>
    <definedName name="dyna_rnge_work_data5_12" localSheetId="5">OFFSET(#REF!,0,#REF!-3,1,1)</definedName>
    <definedName name="dyna_rnge_work_data5_12">OFFSET(#REF!,0,#REF!-3,1,1)</definedName>
    <definedName name="dyna_rnge_work_data5_13" localSheetId="4">OFFSET(#REF!,0,0,1,#REF!-3)</definedName>
    <definedName name="dyna_rnge_work_data5_13" localSheetId="5">OFFSET(#REF!,0,0,1,#REF!-3)</definedName>
    <definedName name="dyna_rnge_work_data5_13">OFFSET(#REF!,0,0,1,#REF!-3)</definedName>
    <definedName name="dyna_rnge_work_data5_14" localSheetId="4">OFFSET(#REF!,0,#REF!-4,1,1)</definedName>
    <definedName name="dyna_rnge_work_data5_14" localSheetId="5">OFFSET(#REF!,0,#REF!-4,1,1)</definedName>
    <definedName name="dyna_rnge_work_data5_14">OFFSET(#REF!,0,#REF!-4,1,1)</definedName>
    <definedName name="dyna_rnge_work_data5_2" localSheetId="4">OFFSET(#REF!,0,0,#REF!,1)</definedName>
    <definedName name="dyna_rnge_work_data5_2" localSheetId="5">OFFSET(#REF!,0,0,#REF!,1)</definedName>
    <definedName name="dyna_rnge_work_data5_2">OFFSET(#REF!,0,0,#REF!,1)</definedName>
    <definedName name="dyna_rnge_work_data5_3" localSheetId="4">OFFSET(#REF!,0,0,1,#REF!)</definedName>
    <definedName name="dyna_rnge_work_data5_3" localSheetId="5">OFFSET(#REF!,0,0,1,#REF!)</definedName>
    <definedName name="dyna_rnge_work_data5_3">OFFSET(#REF!,0,0,1,#REF!)</definedName>
    <definedName name="dyna_rnge_work_data5_4" localSheetId="4">OFFSET(#REF!,0,0,#REF!-1,1)</definedName>
    <definedName name="dyna_rnge_work_data5_4" localSheetId="5">OFFSET(#REF!,0,0,#REF!-1,1)</definedName>
    <definedName name="dyna_rnge_work_data5_4">OFFSET(#REF!,0,0,#REF!-1,1)</definedName>
    <definedName name="dyna_rnge_work_data5_5" localSheetId="4">OFFSET(#REF!,0,0,#REF!,#REF!-1)</definedName>
    <definedName name="dyna_rnge_work_data5_5" localSheetId="5">OFFSET(#REF!,0,0,#REF!,#REF!-1)</definedName>
    <definedName name="dyna_rnge_work_data5_5">OFFSET(#REF!,0,0,#REF!,#REF!-1)</definedName>
    <definedName name="dyna_rnge_work_data5_6" localSheetId="4">OFFSET(#REF!,0,0,1,#REF!-1)</definedName>
    <definedName name="dyna_rnge_work_data5_6" localSheetId="5">OFFSET(#REF!,0,0,1,#REF!-1)</definedName>
    <definedName name="dyna_rnge_work_data5_6">OFFSET(#REF!,0,0,1,#REF!-1)</definedName>
    <definedName name="dyna_rnge_work_data5_7" localSheetId="4">OFFSET(#REF!,0,0,1,#REF!-1)</definedName>
    <definedName name="dyna_rnge_work_data5_7" localSheetId="5">OFFSET(#REF!,0,0,1,#REF!-1)</definedName>
    <definedName name="dyna_rnge_work_data5_7">OFFSET(#REF!,0,0,1,#REF!-1)</definedName>
    <definedName name="dyna_rnge_work_data5_8" localSheetId="4">OFFSET(#REF!,0,0,1,#REF!-3)</definedName>
    <definedName name="dyna_rnge_work_data5_8" localSheetId="5">OFFSET(#REF!,0,0,1,#REF!-3)</definedName>
    <definedName name="dyna_rnge_work_data5_8">OFFSET(#REF!,0,0,1,#REF!-3)</definedName>
    <definedName name="dyna_rnge_work_data5_9" localSheetId="4">OFFSET(#REF!,0,0,1,#REF!-3)</definedName>
    <definedName name="dyna_rnge_work_data5_9" localSheetId="5">OFFSET(#REF!,0,0,1,#REF!-3)</definedName>
    <definedName name="dyna_rnge_work_data5_9">OFFSET(#REF!,0,0,1,#REF!-3)</definedName>
    <definedName name="dyna_rnge_work_data6_0" localSheetId="4">OFFSET(#REF!,0,0,[42]OriginalData!$G$1-1,1)</definedName>
    <definedName name="dyna_rnge_work_data6_0" localSheetId="5">OFFSET(#REF!,0,0,[42]OriginalData!$G$1-1,1)</definedName>
    <definedName name="dyna_rnge_work_data6_0">OFFSET(#REF!,0,0,[42]OriginalData!$G$1-1,1)</definedName>
    <definedName name="dyna_rnge_work_data6_1" localSheetId="4">OFFSET(#REF!,0,0,[42]OriginalData!$G$1,3)</definedName>
    <definedName name="dyna_rnge_work_data6_1" localSheetId="5">OFFSET(#REF!,0,0,[42]OriginalData!$G$1,3)</definedName>
    <definedName name="dyna_rnge_work_data6_1">OFFSET(#REF!,0,0,[42]OriginalData!$G$1,3)</definedName>
    <definedName name="dyna_rnge_work_data6_10" localSheetId="4">OFFSET(#REF!,0,0,[42]OriginalData!$G$1-1,1)</definedName>
    <definedName name="dyna_rnge_work_data6_10" localSheetId="5">OFFSET(#REF!,0,0,[42]OriginalData!$G$1-1,1)</definedName>
    <definedName name="dyna_rnge_work_data6_10">OFFSET(#REF!,0,0,[42]OriginalData!$G$1-1,1)</definedName>
    <definedName name="dyna_rnge_work_data6_11" localSheetId="4">OFFSET(#REF!,0,0,[42]OriginalData!$G$1-1,1)</definedName>
    <definedName name="dyna_rnge_work_data6_11" localSheetId="5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 localSheetId="4">OFFSET(#REF!,0,0,[42]OriginalData!$G$1-1,1)</definedName>
    <definedName name="dyna_rnge_work_data6_13" localSheetId="5">OFFSET(#REF!,0,0,[42]OriginalData!$G$1-1,1)</definedName>
    <definedName name="dyna_rnge_work_data6_13">OFFSET(#REF!,0,0,[42]OriginalData!$G$1-1,1)</definedName>
    <definedName name="dyna_rnge_work_data6_14" localSheetId="4">OFFSET(#REF!,0,0,[42]OriginalData!$G$1-1,1)</definedName>
    <definedName name="dyna_rnge_work_data6_14" localSheetId="5">OFFSET(#REF!,0,0,[42]OriginalData!$G$1-1,1)</definedName>
    <definedName name="dyna_rnge_work_data6_14">OFFSET(#REF!,0,0,[42]OriginalData!$G$1-1,1)</definedName>
    <definedName name="dyna_rnge_work_data6_15" localSheetId="4">OFFSET(#REF!,0,0,[42]OriginalData!$G$1-[42]OriginalData!$G$2 - 1,1)</definedName>
    <definedName name="dyna_rnge_work_data6_15" localSheetId="5">OFFSET(#REF!,0,0,[42]OriginalData!$G$1-[42]OriginalData!$G$2 - 1,1)</definedName>
    <definedName name="dyna_rnge_work_data6_15">OFFSET(#REF!,0,0,[42]OriginalData!$G$1-[42]OriginalData!$G$2 - 1,1)</definedName>
    <definedName name="dyna_rnge_work_data6_16" localSheetId="4">OFFSET(#REF!,0,0,[42]OriginalData!$G$1-1,1)</definedName>
    <definedName name="dyna_rnge_work_data6_16" localSheetId="5">OFFSET(#REF!,0,0,[42]OriginalData!$G$1-1,1)</definedName>
    <definedName name="dyna_rnge_work_data6_16">OFFSET(#REF!,0,0,[42]OriginalData!$G$1-1,1)</definedName>
    <definedName name="dyna_rnge_work_data6_2" localSheetId="4">OFFSET(#REF!,0,0,[42]OriginalData!$G$1 - 1,1)</definedName>
    <definedName name="dyna_rnge_work_data6_2" localSheetId="5">OFFSET(#REF!,0,0,[42]OriginalData!$G$1 - 1,1)</definedName>
    <definedName name="dyna_rnge_work_data6_2">OFFSET(#REF!,0,0,[42]OriginalData!$G$1 - 1,1)</definedName>
    <definedName name="dyna_rnge_work_data6_3" localSheetId="4">OFFSET(#REF!,0,0,[42]OriginalData!$G$1 - 1,1)</definedName>
    <definedName name="dyna_rnge_work_data6_3" localSheetId="5">OFFSET(#REF!,0,0,[42]OriginalData!$G$1 - 1,1)</definedName>
    <definedName name="dyna_rnge_work_data6_3">OFFSET(#REF!,0,0,[42]OriginalData!$G$1 - 1,1)</definedName>
    <definedName name="dyna_rnge_work_data6_4" localSheetId="4">OFFSET(#REF!,0,0,[42]OriginalData!$G$1,[42]OriginalData!$G$1 + 4)</definedName>
    <definedName name="dyna_rnge_work_data6_4" localSheetId="5">OFFSET(#REF!,0,0,[42]OriginalData!$G$1,[42]OriginalData!$G$1 + 4)</definedName>
    <definedName name="dyna_rnge_work_data6_4">OFFSET(#REF!,0,0,[42]OriginalData!$G$1,[42]OriginalData!$G$1 + 4)</definedName>
    <definedName name="dyna_rnge_work_data6_5" localSheetId="4">OFFSET(#REF!,0,0,[42]OriginalData!$G$1 - 1,1)</definedName>
    <definedName name="dyna_rnge_work_data6_5" localSheetId="5">OFFSET(#REF!,0,0,[42]OriginalData!$G$1 - 1,1)</definedName>
    <definedName name="dyna_rnge_work_data6_5">OFFSET(#REF!,0,0,[42]OriginalData!$G$1 - 1,1)</definedName>
    <definedName name="dyna_rnge_work_data6_6" localSheetId="4">OFFSET(#REF!,0,0,[42]OriginalData!$G$1 - 1,1)</definedName>
    <definedName name="dyna_rnge_work_data6_6" localSheetId="5">OFFSET(#REF!,0,0,[42]OriginalData!$G$1 - 1,1)</definedName>
    <definedName name="dyna_rnge_work_data6_6">OFFSET(#REF!,0,0,[42]OriginalData!$G$1 - 1,1)</definedName>
    <definedName name="dyna_rnge_work_data6_7" localSheetId="4">OFFSET(#REF!,0,0, 5,[42]OriginalData!$G$1 )</definedName>
    <definedName name="dyna_rnge_work_data6_7" localSheetId="5">OFFSET(#REF!,0,0, 5,[42]OriginalData!$G$1 )</definedName>
    <definedName name="dyna_rnge_work_data6_7">OFFSET(#REF!,0,0, 5,[42]OriginalData!$G$1 )</definedName>
    <definedName name="dyna_rnge_work_data6_8" localSheetId="4">OFFSET(#REF!,0,0,[42]OriginalData!$G$1-1,1)</definedName>
    <definedName name="dyna_rnge_work_data6_8" localSheetId="5">OFFSET(#REF!,0,0,[42]OriginalData!$G$1-1,1)</definedName>
    <definedName name="dyna_rnge_work_data6_8">OFFSET(#REF!,0,0,[42]OriginalData!$G$1-1,1)</definedName>
    <definedName name="dyna_rnge_work_data6_9" localSheetId="4">OFFSET(#REF!,0,0,[42]OriginalData!$G$1-1,1)</definedName>
    <definedName name="dyna_rnge_work_data6_9" localSheetId="5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 localSheetId="4">#REF!</definedName>
    <definedName name="esummary" localSheetId="5">#REF!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 localSheetId="4">#REF!</definedName>
    <definedName name="EXCLUDETAB" localSheetId="5">#REF!</definedName>
    <definedName name="EXCLUDETAB">#REF!</definedName>
    <definedName name="Exess_2_rate">[21]Table!$A$9:$B$18</definedName>
    <definedName name="expcat">'[11]2018 Expense Categories'!#REF!</definedName>
    <definedName name="EXPORT_2003" localSheetId="4">#REF!</definedName>
    <definedName name="EXPORT_2003" localSheetId="5">#REF!</definedName>
    <definedName name="EXPORT_2003">#REF!</definedName>
    <definedName name="f">[36]BOC!$E$2:$F$13</definedName>
    <definedName name="F_AGE" localSheetId="4">#REF!</definedName>
    <definedName name="F_AGE" localSheetId="5">#REF!</definedName>
    <definedName name="F_AGE">#REF!</definedName>
    <definedName name="F_AGESEX" localSheetId="4">#REF!</definedName>
    <definedName name="F_AGESEX" localSheetId="5">#REF!</definedName>
    <definedName name="F_AGESEX">#REF!</definedName>
    <definedName name="F_AREA" localSheetId="4">#REF!</definedName>
    <definedName name="F_AREA" localSheetId="5">#REF!</definedName>
    <definedName name="F_AREA">#REF!</definedName>
    <definedName name="F_ASF" localSheetId="4">#REF!</definedName>
    <definedName name="F_ASF" localSheetId="5">#REF!</definedName>
    <definedName name="F_ASF">#REF!</definedName>
    <definedName name="F_COINS" localSheetId="4">#REF!</definedName>
    <definedName name="F_COINS" localSheetId="5">#REF!</definedName>
    <definedName name="F_COINS">#REF!</definedName>
    <definedName name="F_DED" localSheetId="4">#REF!</definedName>
    <definedName name="F_DED" localSheetId="5">#REF!</definedName>
    <definedName name="F_DED">#REF!</definedName>
    <definedName name="F_DED2" localSheetId="4">#REF!</definedName>
    <definedName name="F_DED2" localSheetId="5">#REF!</definedName>
    <definedName name="F_DED2">#REF!</definedName>
    <definedName name="F_DED3" localSheetId="4">#REF!</definedName>
    <definedName name="F_DED3" localSheetId="5">#REF!</definedName>
    <definedName name="F_DED3">#REF!</definedName>
    <definedName name="F_EFF" localSheetId="4">#REF!</definedName>
    <definedName name="F_EFF" localSheetId="5">#REF!</definedName>
    <definedName name="F_EFF">#REF!</definedName>
    <definedName name="F_MAX" localSheetId="4">#REF!</definedName>
    <definedName name="F_MAX" localSheetId="5">#REF!</definedName>
    <definedName name="F_MAX">#REF!</definedName>
    <definedName name="F_NONPAR" localSheetId="4">#REF!</definedName>
    <definedName name="F_NONPAR" localSheetId="5">#REF!</definedName>
    <definedName name="F_NONPAR">#REF!</definedName>
    <definedName name="F_PLR" localSheetId="4">#REF!</definedName>
    <definedName name="F_PLR" localSheetId="5">#REF!</definedName>
    <definedName name="F_PLR">#REF!</definedName>
    <definedName name="F_PRIME" localSheetId="4">#REF!</definedName>
    <definedName name="F_PRIME" localSheetId="5">#REF!</definedName>
    <definedName name="F_PRIME">#REF!</definedName>
    <definedName name="F_ROOKIE" localSheetId="4">#REF!</definedName>
    <definedName name="F_ROOKIE" localSheetId="5">#REF!</definedName>
    <definedName name="F_ROOKIE">#REF!</definedName>
    <definedName name="F_STU" localSheetId="4">#REF!</definedName>
    <definedName name="F_STU" localSheetId="5">#REF!</definedName>
    <definedName name="F_STU">#REF!</definedName>
    <definedName name="F_USE" localSheetId="4">#REF!</definedName>
    <definedName name="F_USE" localSheetId="5">#REF!</definedName>
    <definedName name="F_USE">#REF!</definedName>
    <definedName name="F_VETRAN" localSheetId="4">#REF!</definedName>
    <definedName name="F_VETRAN" localSheetId="5">#REF!</definedName>
    <definedName name="F_VETRAN">#REF!</definedName>
    <definedName name="F_VIRGIN" localSheetId="4">#REF!</definedName>
    <definedName name="F_VIRGIN" localSheetId="5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 localSheetId="4">#REF!</definedName>
    <definedName name="fh" localSheetId="5">#REF!</definedName>
    <definedName name="fh">#REF!</definedName>
    <definedName name="FilterCriteria" localSheetId="4">#REF!</definedName>
    <definedName name="FilterCriteria" localSheetId="5">#REF!</definedName>
    <definedName name="FilterCriteria">#REF!</definedName>
    <definedName name="FilterCriteria2" localSheetId="4">#REF!</definedName>
    <definedName name="FilterCriteria2" localSheetId="5">#REF!</definedName>
    <definedName name="FilterCriteria2">#REF!</definedName>
    <definedName name="FilterInfoRange">'[45]Q6 by Q11 weighted'!#REF!</definedName>
    <definedName name="FilterList1" localSheetId="4">#REF!</definedName>
    <definedName name="FilterList1" localSheetId="5">#REF!</definedName>
    <definedName name="FilterList1">#REF!</definedName>
    <definedName name="FilterList1_OON" localSheetId="4">#REF!</definedName>
    <definedName name="FilterList1_OON" localSheetId="5">#REF!</definedName>
    <definedName name="FilterList1_OON">#REF!</definedName>
    <definedName name="FilterList1B" localSheetId="4">#REF!</definedName>
    <definedName name="FilterList1B" localSheetId="5">#REF!</definedName>
    <definedName name="FilterList1B">#REF!</definedName>
    <definedName name="FilterList1B_OON" localSheetId="4">#REF!</definedName>
    <definedName name="FilterList1B_OON" localSheetId="5">#REF!</definedName>
    <definedName name="FilterList1B_OON">#REF!</definedName>
    <definedName name="FilterList2">[33]Summary!#REF!</definedName>
    <definedName name="filterlist3" localSheetId="4">#REF!</definedName>
    <definedName name="filterlist3" localSheetId="5">#REF!</definedName>
    <definedName name="filterlist3">#REF!</definedName>
    <definedName name="Final" localSheetId="4">#REF!</definedName>
    <definedName name="Final" localSheetId="5">#REF!</definedName>
    <definedName name="Final">#REF!</definedName>
    <definedName name="FINAL_MARKET_BASKET" localSheetId="4">#REF!</definedName>
    <definedName name="FINAL_MARKET_BASKET" localSheetId="5">#REF!</definedName>
    <definedName name="FINAL_MARKET_BASKET">#REF!</definedName>
    <definedName name="Final_without_Duplicates" localSheetId="4">#REF!</definedName>
    <definedName name="Final_without_Duplicates" localSheetId="5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3">for UCL [0]!Summary '[46]201505'!$A$1:$F$613</definedName>
    <definedName name="for_UCL_Summary_201505" localSheetId="4">for UCL 'Q5'!Summary '[46]201505'!$A$1:$F$613</definedName>
    <definedName name="for_UCL_Summary_201505" localSheetId="5">for UCL 'Q6'!Summary '[46]201505'!$A$1:$F$613</definedName>
    <definedName name="for_UCL_Summary_201505">for UCL Summary '[46]201505'!$A$1:$F$613</definedName>
    <definedName name="FORDOWNLOAD" localSheetId="4">#REF!</definedName>
    <definedName name="FORDOWNLOAD" localSheetId="5">#REF!</definedName>
    <definedName name="FORDOWNLOAD">#REF!</definedName>
    <definedName name="ForeAdjustments">[12]Adjustments!$BH:$BH</definedName>
    <definedName name="ForeBTLClaims">'[12]BTL Detail DataTable'!$DK:$DK</definedName>
    <definedName name="Forecast_renewal" localSheetId="4">#REF!</definedName>
    <definedName name="Forecast_renewal" localSheetId="5">#REF!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 localSheetId="4">#REF!</definedName>
    <definedName name="FROM_SAS" localSheetId="5">#REF!</definedName>
    <definedName name="FROM_SAS">#REF!</definedName>
    <definedName name="FSENdwnld" localSheetId="4">#REF!</definedName>
    <definedName name="FSENdwnld" localSheetId="5">#REF!</definedName>
    <definedName name="FSENdwnld">#REF!</definedName>
    <definedName name="funding">[47]Sheet1!$G:$H</definedName>
    <definedName name="FYB_Date">'[48]backup tabs to right'!$D$5</definedName>
    <definedName name="FYE_Date">'[48]backup tabs to right'!$D$6</definedName>
    <definedName name="gcitotc" localSheetId="4">#REF!</definedName>
    <definedName name="gcitotc" localSheetId="5">#REF!</definedName>
    <definedName name="gcitotc">#REF!</definedName>
    <definedName name="gcitotc3" localSheetId="4">#REF!</definedName>
    <definedName name="gcitotc3" localSheetId="5">#REF!</definedName>
    <definedName name="gcitotc3">#REF!</definedName>
    <definedName name="gcototc" localSheetId="4">#REF!</definedName>
    <definedName name="gcototc" localSheetId="5">#REF!</definedName>
    <definedName name="gcototc">#REF!</definedName>
    <definedName name="gcototc3" localSheetId="4">#REF!</definedName>
    <definedName name="gcototc3" localSheetId="5">#REF!</definedName>
    <definedName name="gcototc3">#REF!</definedName>
    <definedName name="gebtotc" localSheetId="4">#REF!</definedName>
    <definedName name="gebtotc" localSheetId="5">#REF!</definedName>
    <definedName name="gebtotc">#REF!</definedName>
    <definedName name="gebtotc3" localSheetId="4">#REF!</definedName>
    <definedName name="gebtotc3" localSheetId="5">#REF!</definedName>
    <definedName name="gebtotc3">#REF!</definedName>
    <definedName name="GenericDispensingPts">'[49]User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 localSheetId="4">#REF!</definedName>
    <definedName name="GRPSUMMONTH" localSheetId="5">#REF!</definedName>
    <definedName name="GRPSUMMONTH">#REF!</definedName>
    <definedName name="GRPSUMYTD" localSheetId="4">#REF!</definedName>
    <definedName name="GRPSUMYTD" localSheetId="5">#REF!</definedName>
    <definedName name="GRPSUMYTD">#REF!</definedName>
    <definedName name="gsitotc" localSheetId="4">#REF!</definedName>
    <definedName name="gsitotc" localSheetId="5">#REF!</definedName>
    <definedName name="gsitotc">#REF!</definedName>
    <definedName name="gsitotc3" localSheetId="4">#REF!</definedName>
    <definedName name="gsitotc3" localSheetId="5">#REF!</definedName>
    <definedName name="gsitotc3">#REF!</definedName>
    <definedName name="gsototc" localSheetId="4">#REF!</definedName>
    <definedName name="gsototc" localSheetId="5">#REF!</definedName>
    <definedName name="gsototc">#REF!</definedName>
    <definedName name="gsototc3" localSheetId="4">#REF!</definedName>
    <definedName name="gsototc3" localSheetId="5">#REF!</definedName>
    <definedName name="gsototc3">#REF!</definedName>
    <definedName name="h">[50]BOC!$E$2:$F$13</definedName>
    <definedName name="H_Audit" localSheetId="3">Paid [17]Lag!$A$3:$AN$57</definedName>
    <definedName name="H_Audit" localSheetId="4">Paid [17]Lag!$A$3:$AN$57</definedName>
    <definedName name="H_Audit" localSheetId="5">Paid [17]Lag!$A$3:$AN$57</definedName>
    <definedName name="H_Audit">Paid [17]Lag!$A$3:$AN$57</definedName>
    <definedName name="H_Cum_PL" localSheetId="3">Paid [17]Lag!$A$68:$U$132</definedName>
    <definedName name="H_Cum_PL" localSheetId="4">Paid [17]Lag!$A$68:$U$132</definedName>
    <definedName name="H_Cum_PL" localSheetId="5">Paid [17]Lag!$A$68:$U$132</definedName>
    <definedName name="H_Cum_PL">Paid [17]Lag!$A$68:$U$132</definedName>
    <definedName name="H_Cum_RL" localSheetId="3">Receipt [17]Lag!$A$53:$O$127</definedName>
    <definedName name="H_Cum_RL" localSheetId="4">Receipt [17]Lag!$A$53:$O$127</definedName>
    <definedName name="H_Cum_RL" localSheetId="5">Receipt [17]Lag!$A$53:$O$127</definedName>
    <definedName name="H_Cum_RL">Receipt [17]Lag!$A$53:$O$127</definedName>
    <definedName name="H_DIFF" localSheetId="3">CURR MO - PREV [51]MO!$A$1048528:$AI$1048574</definedName>
    <definedName name="H_DIFF" localSheetId="4">CURR MO - PREV [51]MO!$A$1048528:$AI$1048574</definedName>
    <definedName name="H_DIFF" localSheetId="5">CURR MO - PREV [51]MO!$A$1048528:$AI$1048574</definedName>
    <definedName name="H_DIFF">CURR MO - PREV [51]MO!$A$1048528:$AI$1048574</definedName>
    <definedName name="H_Factor_PL" localSheetId="3">Paid [17]Lag!$A$134:$U$204</definedName>
    <definedName name="H_Factor_PL" localSheetId="4">Paid [17]Lag!$A$134:$U$204</definedName>
    <definedName name="H_Factor_PL" localSheetId="5">Paid [17]Lag!$A$134:$U$204</definedName>
    <definedName name="H_Factor_PL">Paid [17]Lag!$A$134:$U$204</definedName>
    <definedName name="H_Factor_RL" localSheetId="3">Receipt [17]Lag!$A$129:$S$188</definedName>
    <definedName name="H_Factor_RL" localSheetId="4">Receipt [17]Lag!$A$129:$S$188</definedName>
    <definedName name="H_Factor_RL" localSheetId="5">Receipt [17]Lag!$A$129:$S$188</definedName>
    <definedName name="H_Factor_RL">Receipt [17]Lag!$A$129:$S$188</definedName>
    <definedName name="H_Incremental_PL" localSheetId="3">Paid [17]Lag!$A$3:$U$65</definedName>
    <definedName name="H_Incremental_PL" localSheetId="4">Paid [17]Lag!$A$3:$U$65</definedName>
    <definedName name="H_Incremental_PL" localSheetId="5">Paid [17]Lag!$A$3:$U$65</definedName>
    <definedName name="H_Incremental_PL">Paid [17]Lag!$A$3:$U$65</definedName>
    <definedName name="H_Incremental_RL" localSheetId="3">Receipt [17]Lag!$A$3:$S$50</definedName>
    <definedName name="H_Incremental_RL" localSheetId="4">Receipt [17]Lag!$A$3:$S$50</definedName>
    <definedName name="H_Incremental_RL" localSheetId="5">Receipt [17]Lag!$A$3:$S$50</definedName>
    <definedName name="H_Incremental_RL">Receipt [17]Lag!$A$3:$S$50</definedName>
    <definedName name="H_Projection_PL" localSheetId="3">Paid [17]Lag!$A$216:$R$287</definedName>
    <definedName name="H_Projection_PL" localSheetId="4">Paid [17]Lag!$A$216:$R$287</definedName>
    <definedName name="H_Projection_PL" localSheetId="5">Paid [17]Lag!$A$216:$R$287</definedName>
    <definedName name="H_Projection_PL">Paid [17]Lag!$A$216:$R$287</definedName>
    <definedName name="H_Projection_RL" localSheetId="3">Receipt [17]Lag!$A$200:$R$262</definedName>
    <definedName name="H_Projection_RL" localSheetId="4">Receipt [17]Lag!$A$200:$R$262</definedName>
    <definedName name="H_Projection_RL" localSheetId="5">Receipt [17]Lag!$A$200:$R$262</definedName>
    <definedName name="H_Projection_RL">Receipt [17]Lag!$A$200:$R$262</definedName>
    <definedName name="hcitotc" localSheetId="4">#REF!</definedName>
    <definedName name="hcitotc" localSheetId="5">#REF!</definedName>
    <definedName name="hcitotc">#REF!</definedName>
    <definedName name="hcitotc3" localSheetId="4">#REF!</definedName>
    <definedName name="hcitotc3" localSheetId="5">#REF!</definedName>
    <definedName name="hcitotc3">#REF!</definedName>
    <definedName name="hcototc" localSheetId="4">#REF!</definedName>
    <definedName name="hcototc" localSheetId="5">#REF!</definedName>
    <definedName name="hcototc">#REF!</definedName>
    <definedName name="hcototc3" localSheetId="4">#REF!</definedName>
    <definedName name="hcototc3" localSheetId="5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 localSheetId="4">#REF!</definedName>
    <definedName name="hebtotc" localSheetId="5">#REF!</definedName>
    <definedName name="hebtotc">#REF!</definedName>
    <definedName name="hebtotc3" localSheetId="4">#REF!</definedName>
    <definedName name="hebtotc3" localSheetId="5">#REF!</definedName>
    <definedName name="hebtotc3">#REF!</definedName>
    <definedName name="HIPCopayPerAdmit">[52]Controls!$C$5</definedName>
    <definedName name="Hosp_MaxCopay" localSheetId="4">#REF!</definedName>
    <definedName name="Hosp_MaxCopay" localSheetId="5">#REF!</definedName>
    <definedName name="Hosp_MaxCopay">#REF!</definedName>
    <definedName name="HospOP_MaxCopay" localSheetId="4">#REF!</definedName>
    <definedName name="HospOP_MaxCopay" localSheetId="5">#REF!</definedName>
    <definedName name="HospOP_MaxCopay">#REF!</definedName>
    <definedName name="hsitotc" localSheetId="4">#REF!</definedName>
    <definedName name="hsitotc" localSheetId="5">#REF!</definedName>
    <definedName name="hsitotc">#REF!</definedName>
    <definedName name="hsitotc3" localSheetId="4">#REF!</definedName>
    <definedName name="hsitotc3" localSheetId="5">#REF!</definedName>
    <definedName name="hsitotc3">#REF!</definedName>
    <definedName name="hsototc" localSheetId="4">#REF!</definedName>
    <definedName name="hsototc" localSheetId="5">#REF!</definedName>
    <definedName name="hsototc">#REF!</definedName>
    <definedName name="hsototc3" localSheetId="4">#REF!</definedName>
    <definedName name="hsototc3" localSheetId="5">#REF!</definedName>
    <definedName name="hsototc3">#REF!</definedName>
    <definedName name="i_ortho" localSheetId="4">#REF!</definedName>
    <definedName name="i_ortho" localSheetId="5">#REF!</definedName>
    <definedName name="i_ortho">#REF!</definedName>
    <definedName name="i_ortho1" localSheetId="4">#REF!</definedName>
    <definedName name="i_ortho1" localSheetId="5">#REF!</definedName>
    <definedName name="i_ortho1">#REF!</definedName>
    <definedName name="import" localSheetId="4">#REF!</definedName>
    <definedName name="import" localSheetId="5">#REF!</definedName>
    <definedName name="import">#REF!</definedName>
    <definedName name="import2" localSheetId="4">#REF!</definedName>
    <definedName name="import2" localSheetId="5">#REF!</definedName>
    <definedName name="import2">#REF!</definedName>
    <definedName name="InChiro">[29]Controls!$C$216</definedName>
    <definedName name="IncludeMailOrder">[13]Controls!#REF!</definedName>
    <definedName name="incurred_months" localSheetId="4">OFFSET(#REF!,0,0,#REF!,1)</definedName>
    <definedName name="incurred_months" localSheetId="5">OFFSET(#REF!,0,0,#REF!,1)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 localSheetId="4">#REF!</definedName>
    <definedName name="input01" localSheetId="5">#REF!</definedName>
    <definedName name="input01">#REF!</definedName>
    <definedName name="input02" localSheetId="4">#REF!</definedName>
    <definedName name="input02" localSheetId="5">#REF!</definedName>
    <definedName name="input02">#REF!</definedName>
    <definedName name="input03" localSheetId="4">#REF!</definedName>
    <definedName name="input03" localSheetId="5">#REF!</definedName>
    <definedName name="input03">#REF!</definedName>
    <definedName name="input04" localSheetId="4">#REF!</definedName>
    <definedName name="input04" localSheetId="5">#REF!</definedName>
    <definedName name="input04">#REF!</definedName>
    <definedName name="input05" localSheetId="4">#REF!</definedName>
    <definedName name="input05" localSheetId="5">#REF!</definedName>
    <definedName name="input05">#REF!</definedName>
    <definedName name="input06" localSheetId="4">#REF!</definedName>
    <definedName name="input06" localSheetId="5">#REF!</definedName>
    <definedName name="input06">#REF!</definedName>
    <definedName name="input07" localSheetId="4">#REF!</definedName>
    <definedName name="input07" localSheetId="5">#REF!</definedName>
    <definedName name="input07">#REF!</definedName>
    <definedName name="input08" localSheetId="4">#REF!</definedName>
    <definedName name="input08" localSheetId="5">#REF!</definedName>
    <definedName name="input08">#REF!</definedName>
    <definedName name="input09" localSheetId="4">#REF!</definedName>
    <definedName name="input09" localSheetId="5">#REF!</definedName>
    <definedName name="input09">#REF!</definedName>
    <definedName name="input10" localSheetId="4">#REF!</definedName>
    <definedName name="input10" localSheetId="5">#REF!</definedName>
    <definedName name="input10">#REF!</definedName>
    <definedName name="input11" localSheetId="4">#REF!</definedName>
    <definedName name="input11" localSheetId="5">#REF!</definedName>
    <definedName name="input11">#REF!</definedName>
    <definedName name="input12" localSheetId="4">#REF!</definedName>
    <definedName name="input12" localSheetId="5">#REF!</definedName>
    <definedName name="input12">#REF!</definedName>
    <definedName name="input13" localSheetId="4">#REF!</definedName>
    <definedName name="input13" localSheetId="5">#REF!</definedName>
    <definedName name="input13">#REF!</definedName>
    <definedName name="input14" localSheetId="4">#REF!</definedName>
    <definedName name="input14" localSheetId="5">#REF!</definedName>
    <definedName name="input14">#REF!</definedName>
    <definedName name="input15" localSheetId="4">#REF!</definedName>
    <definedName name="input15" localSheetId="5">#REF!</definedName>
    <definedName name="input15">#REF!</definedName>
    <definedName name="input16" localSheetId="4">#REF!</definedName>
    <definedName name="input16" localSheetId="5">#REF!</definedName>
    <definedName name="input16">#REF!</definedName>
    <definedName name="input17" localSheetId="4">#REF!</definedName>
    <definedName name="input17" localSheetId="5">#REF!</definedName>
    <definedName name="input17">#REF!</definedName>
    <definedName name="input18" localSheetId="4">#REF!</definedName>
    <definedName name="input18" localSheetId="5">#REF!</definedName>
    <definedName name="input18">#REF!</definedName>
    <definedName name="input19" localSheetId="4">#REF!</definedName>
    <definedName name="input19" localSheetId="5">#REF!</definedName>
    <definedName name="input19">#REF!</definedName>
    <definedName name="input20" localSheetId="4">#REF!</definedName>
    <definedName name="input20" localSheetId="5">#REF!</definedName>
    <definedName name="input20">#REF!</definedName>
    <definedName name="InRx">[29]Controls!$C$219</definedName>
    <definedName name="insured" localSheetId="4">#REF!</definedName>
    <definedName name="insured" localSheetId="5">#REF!</definedName>
    <definedName name="insured">#REF!</definedName>
    <definedName name="IntermediateYear" localSheetId="4">#REF!</definedName>
    <definedName name="IntermediateYear" localSheetId="5">#REF!</definedName>
    <definedName name="IntermediateYear">#REF!</definedName>
    <definedName name="interp_chrg" localSheetId="4">#REF!</definedName>
    <definedName name="interp_chrg" localSheetId="5">#REF!</definedName>
    <definedName name="interp_chrg">#REF!</definedName>
    <definedName name="interp_chrg1" localSheetId="4">#REF!</definedName>
    <definedName name="interp_chrg1" localSheetId="5">#REF!</definedName>
    <definedName name="interp_chrg1">#REF!</definedName>
    <definedName name="interp_chrg2" localSheetId="4">#REF!</definedName>
    <definedName name="interp_chrg2" localSheetId="5">#REF!</definedName>
    <definedName name="interp_chrg2">#REF!</definedName>
    <definedName name="interp_util" localSheetId="4">#REF!</definedName>
    <definedName name="interp_util" localSheetId="5">#REF!</definedName>
    <definedName name="interp_util">#REF!</definedName>
    <definedName name="interp_util1" localSheetId="4">#REF!</definedName>
    <definedName name="interp_util1" localSheetId="5">#REF!</definedName>
    <definedName name="interp_util1">#REF!</definedName>
    <definedName name="interp_util2" localSheetId="4">#REF!</definedName>
    <definedName name="interp_util2" localSheetId="5">#REF!</definedName>
    <definedName name="interp_util2">#REF!</definedName>
    <definedName name="inv_Names" localSheetId="4">#REF!</definedName>
    <definedName name="inv_Names" localSheetId="5">#REF!</definedName>
    <definedName name="inv_Names">#REF!</definedName>
    <definedName name="inv_OP_Download" localSheetId="4">#REF!</definedName>
    <definedName name="inv_OP_Download" localSheetId="5">#REF!</definedName>
    <definedName name="inv_OP_Download">#REF!</definedName>
    <definedName name="Inv_year" localSheetId="4">#REF!</definedName>
    <definedName name="Inv_year" localSheetId="5">#REF!</definedName>
    <definedName name="Inv_year">#REF!</definedName>
    <definedName name="InVision">[29]Controls!$C$211</definedName>
    <definedName name="InWellBaby">[29]Controls!$C$210</definedName>
    <definedName name="iop">[53]Title!$A$1</definedName>
    <definedName name="IP_FINAL" localSheetId="4">#REF!</definedName>
    <definedName name="IP_FINAL" localSheetId="5">#REF!</definedName>
    <definedName name="IP_FINAL">#REF!</definedName>
    <definedName name="IP_SUMM">[54]IP_SUMM!#REF!</definedName>
    <definedName name="IPIntensity">[52]Controls!$C$200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[55]Key!$B$236:$B$238</definedName>
    <definedName name="IS_THE_SEPARATE_DENTAL_OOPM_EMBEDDED_OR_NON_EMBEDDED">[55]Key!$B$241:$B$243</definedName>
    <definedName name="IS_THE_SEPARATE_RX_DED_EMBEDDED_OR_NON_EMBEDDED">[55]Key!$B$226:$B$228</definedName>
    <definedName name="IS_THE_SEPARATE_RX_OOPM_EMBEDDED_OR_NON_EMBEDDED">[55]Key!$B$231:$B$233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[56]LabCapSavings!$A$10:$C$19</definedName>
    <definedName name="LABEL">[57]Combine!$A$8</definedName>
    <definedName name="lagdump" localSheetId="4">#REF!</definedName>
    <definedName name="lagdump" localSheetId="5">#REF!</definedName>
    <definedName name="lagdump">#REF!</definedName>
    <definedName name="Lang">[58]Instructions!$Q$2</definedName>
    <definedName name="last">[59]Detail!#REF!</definedName>
    <definedName name="lcu" localSheetId="4">#REF!</definedName>
    <definedName name="lcu" localSheetId="5">#REF!</definedName>
    <definedName name="lcu">#REF!</definedName>
    <definedName name="LCU_Rates_and_Terms_2007" localSheetId="4">#REF!</definedName>
    <definedName name="LCU_Rates_and_Terms_2007" localSheetId="5">#REF!</definedName>
    <definedName name="LCU_Rates_and_Terms_2007">#REF!</definedName>
    <definedName name="LegalEntityList">[20]Inputs!$D$38:$D$41</definedName>
    <definedName name="LensesChildrenOnly">[13]Controls!$C$12</definedName>
    <definedName name="LIBBLDG" localSheetId="4">#REF!</definedName>
    <definedName name="LIBBLDG" localSheetId="5">#REF!</definedName>
    <definedName name="LIBBLDG">#REF!</definedName>
    <definedName name="LIBRARY" localSheetId="4">#REF!</definedName>
    <definedName name="LIBRARY" localSheetId="5">#REF!</definedName>
    <definedName name="LIBRARY">#REF!</definedName>
    <definedName name="list" localSheetId="4">#REF!</definedName>
    <definedName name="list" localSheetId="5">#REF!</definedName>
    <definedName name="list">#REF!</definedName>
    <definedName name="loadcombine" localSheetId="4">#REF!</definedName>
    <definedName name="loadcombine" localSheetId="5">#REF!</definedName>
    <definedName name="loadcombine">#REF!</definedName>
    <definedName name="lobtable" localSheetId="4">#REF!</definedName>
    <definedName name="lobtable" localSheetId="5">#REF!</definedName>
    <definedName name="lobtable">#REF!</definedName>
    <definedName name="lobtablen" localSheetId="4">#REF!</definedName>
    <definedName name="lobtablen" localSheetId="5">#REF!</definedName>
    <definedName name="lobtablen">#REF!</definedName>
    <definedName name="loose_mgd_chrg" localSheetId="4">#REF!</definedName>
    <definedName name="loose_mgd_chrg" localSheetId="5">#REF!</definedName>
    <definedName name="loose_mgd_chrg">#REF!</definedName>
    <definedName name="loose_mgd_chrg_rel" localSheetId="4">#REF!</definedName>
    <definedName name="loose_mgd_chrg_rel" localSheetId="5">#REF!</definedName>
    <definedName name="loose_mgd_chrg_rel">#REF!</definedName>
    <definedName name="loose_mgd_chrg_rel1" localSheetId="4">#REF!</definedName>
    <definedName name="loose_mgd_chrg_rel1" localSheetId="5">#REF!</definedName>
    <definedName name="loose_mgd_chrg_rel1">#REF!</definedName>
    <definedName name="loose_mgd_chrg_rel2" localSheetId="4">#REF!</definedName>
    <definedName name="loose_mgd_chrg_rel2" localSheetId="5">#REF!</definedName>
    <definedName name="loose_mgd_chrg_rel2">#REF!</definedName>
    <definedName name="loose_mgd_chrg1" localSheetId="4">#REF!</definedName>
    <definedName name="loose_mgd_chrg1" localSheetId="5">#REF!</definedName>
    <definedName name="loose_mgd_chrg1">#REF!</definedName>
    <definedName name="loose_mgd_chrg2" localSheetId="4">#REF!</definedName>
    <definedName name="loose_mgd_chrg2" localSheetId="5">#REF!</definedName>
    <definedName name="loose_mgd_chrg2">#REF!</definedName>
    <definedName name="loose_mgd_util" localSheetId="4">#REF!</definedName>
    <definedName name="loose_mgd_util" localSheetId="5">#REF!</definedName>
    <definedName name="loose_mgd_util">#REF!</definedName>
    <definedName name="loose_mgd_util_dist" localSheetId="4">#REF!</definedName>
    <definedName name="loose_mgd_util_dist" localSheetId="5">#REF!</definedName>
    <definedName name="loose_mgd_util_dist">#REF!</definedName>
    <definedName name="loose_mgd_util_dist1" localSheetId="4">#REF!</definedName>
    <definedName name="loose_mgd_util_dist1" localSheetId="5">#REF!</definedName>
    <definedName name="loose_mgd_util_dist1">#REF!</definedName>
    <definedName name="loose_mgd_util_dist2" localSheetId="4">#REF!</definedName>
    <definedName name="loose_mgd_util_dist2" localSheetId="5">#REF!</definedName>
    <definedName name="loose_mgd_util_dist2">#REF!</definedName>
    <definedName name="loose_mgd_util1" localSheetId="4">#REF!</definedName>
    <definedName name="loose_mgd_util1" localSheetId="5">#REF!</definedName>
    <definedName name="loose_mgd_util1">#REF!</definedName>
    <definedName name="loose_mgd_util2" localSheetId="4">#REF!</definedName>
    <definedName name="loose_mgd_util2" localSheetId="5">#REF!</definedName>
    <definedName name="loose_mgd_util2">#REF!</definedName>
    <definedName name="m">[60]BOC!$E$2:$F$13</definedName>
    <definedName name="M_Audit" localSheetId="3">Paid [17]Lag!$A$302:$AN$356</definedName>
    <definedName name="M_Audit" localSheetId="4">Paid [17]Lag!$A$302:$AN$356</definedName>
    <definedName name="M_Audit" localSheetId="5">Paid [17]Lag!$A$302:$AN$356</definedName>
    <definedName name="M_Audit">Paid [17]Lag!$A$302:$AN$356</definedName>
    <definedName name="M_DIFF" localSheetId="3">CURR MO - PREV [51]MO!$A$58:$AI$112</definedName>
    <definedName name="M_DIFF" localSheetId="4">CURR MO - PREV [51]MO!$A$58:$AI$112</definedName>
    <definedName name="M_DIFF" localSheetId="5">CURR MO - PREV [51]MO!$A$58:$AI$112</definedName>
    <definedName name="M_DIFF">CURR MO - PREV [51]MO!$A$58:$AI$112</definedName>
    <definedName name="M1A" localSheetId="4">#REF!</definedName>
    <definedName name="M1A" localSheetId="5">#REF!</definedName>
    <definedName name="M1A">#REF!</definedName>
    <definedName name="MA_EPO_CH" localSheetId="4">#REF!</definedName>
    <definedName name="MA_EPO_CH" localSheetId="5">#REF!</definedName>
    <definedName name="MA_EPO_CH">#REF!</definedName>
    <definedName name="MA_HMO_BB" localSheetId="4">#REF!</definedName>
    <definedName name="MA_HMO_BB" localSheetId="5">#REF!</definedName>
    <definedName name="MA_HMO_BB">#REF!</definedName>
    <definedName name="MA_HMO_BRONZE" localSheetId="4">#REF!</definedName>
    <definedName name="MA_HMO_BRONZE" localSheetId="5">#REF!</definedName>
    <definedName name="MA_HMO_BRONZE">#REF!</definedName>
    <definedName name="MA_HMO_FD" localSheetId="4">#REF!</definedName>
    <definedName name="MA_HMO_FD" localSheetId="5">#REF!</definedName>
    <definedName name="MA_HMO_FD">#REF!</definedName>
    <definedName name="MA_HMO_OTHER" localSheetId="4">#REF!</definedName>
    <definedName name="MA_HMO_OTHER" localSheetId="5">#REF!</definedName>
    <definedName name="MA_HMO_OTHER">#REF!</definedName>
    <definedName name="MA_HMO_TNW" localSheetId="4">#REF!</definedName>
    <definedName name="MA_HMO_TNW" localSheetId="5">#REF!</definedName>
    <definedName name="MA_HMO_TNW">#REF!</definedName>
    <definedName name="MA_POS" localSheetId="4">#REF!</definedName>
    <definedName name="MA_POS" localSheetId="5">#REF!</definedName>
    <definedName name="MA_POS">#REF!</definedName>
    <definedName name="MA_PPO_BB" localSheetId="4">#REF!</definedName>
    <definedName name="MA_PPO_BB" localSheetId="5">#REF!</definedName>
    <definedName name="MA_PPO_BB">#REF!</definedName>
    <definedName name="MA_PPO_CH_PLUS" localSheetId="4">#REF!</definedName>
    <definedName name="MA_PPO_CH_PLUS" localSheetId="5">#REF!</definedName>
    <definedName name="MA_PPO_CH_PLUS">#REF!</definedName>
    <definedName name="MA_PPO_FD" localSheetId="4">#REF!</definedName>
    <definedName name="MA_PPO_FD" localSheetId="5">#REF!</definedName>
    <definedName name="MA_PPO_FD">#REF!</definedName>
    <definedName name="MA_PPO_HSA" localSheetId="4">#REF!</definedName>
    <definedName name="MA_PPO_HSA" localSheetId="5">#REF!</definedName>
    <definedName name="MA_PPO_HSA">#REF!</definedName>
    <definedName name="MA_PPO_IND" localSheetId="4">#REF!</definedName>
    <definedName name="MA_PPO_IND" localSheetId="5">#REF!</definedName>
    <definedName name="MA_PPO_IND">#REF!</definedName>
    <definedName name="MA_PPO_ND" localSheetId="4">#REF!</definedName>
    <definedName name="MA_PPO_ND" localSheetId="5">#REF!</definedName>
    <definedName name="MA_PPO_ND">#REF!</definedName>
    <definedName name="MA_PPO_Options" localSheetId="4">#REF!</definedName>
    <definedName name="MA_PPO_Options" localSheetId="5">#REF!</definedName>
    <definedName name="MA_PPO_Options">#REF!</definedName>
    <definedName name="MA_PPO_OTHER" localSheetId="4">#REF!</definedName>
    <definedName name="MA_PPO_OTHER" localSheetId="5">#REF!</definedName>
    <definedName name="MA_PPO_OTHER">#REF!</definedName>
    <definedName name="MA_PPO_TNW" localSheetId="4">#REF!</definedName>
    <definedName name="MA_PPO_TNW" localSheetId="5">#REF!</definedName>
    <definedName name="MA_PPO_TNW">#REF!</definedName>
    <definedName name="MAASSOCHMOIH04" localSheetId="4">#REF!</definedName>
    <definedName name="MAASSOCHMOIH04" localSheetId="5">#REF!</definedName>
    <definedName name="MAASSOCHMOIH04">#REF!</definedName>
    <definedName name="Macro1" localSheetId="4">#REF!</definedName>
    <definedName name="Macro1" localSheetId="5">#REF!</definedName>
    <definedName name="Macro1">#REF!</definedName>
    <definedName name="Macro2" localSheetId="4">#REF!</definedName>
    <definedName name="Macro2" localSheetId="5">#REF!</definedName>
    <definedName name="Macro2">#REF!</definedName>
    <definedName name="Macro3" localSheetId="4">#REF!</definedName>
    <definedName name="Macro3" localSheetId="5">#REF!</definedName>
    <definedName name="Macro3">#REF!</definedName>
    <definedName name="Macro4" localSheetId="4">#REF!</definedName>
    <definedName name="Macro4" localSheetId="5">#REF!</definedName>
    <definedName name="Macro4">#REF!</definedName>
    <definedName name="Macro5" localSheetId="4">#REF!</definedName>
    <definedName name="Macro5" localSheetId="5">#REF!</definedName>
    <definedName name="Macro5">#REF!</definedName>
    <definedName name="Macro6" localSheetId="4">#REF!</definedName>
    <definedName name="Macro6" localSheetId="5">#REF!</definedName>
    <definedName name="Macro6">#REF!</definedName>
    <definedName name="Macro7" localSheetId="4">#REF!</definedName>
    <definedName name="Macro7" localSheetId="5">#REF!</definedName>
    <definedName name="Macro7">#REF!</definedName>
    <definedName name="Macro8" localSheetId="4">#REF!</definedName>
    <definedName name="Macro8" localSheetId="5">#REF!</definedName>
    <definedName name="Macro8">#REF!</definedName>
    <definedName name="Maine_Data_Rolled_Up_by_NEWLCU" localSheetId="4">#REF!</definedName>
    <definedName name="Maine_Data_Rolled_Up_by_NEWLCU" localSheetId="5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[54]MM!$T$2:$U$781</definedName>
    <definedName name="MAPMPMVar" localSheetId="4">#REF!</definedName>
    <definedName name="MAPMPMVar" localSheetId="5">#REF!</definedName>
    <definedName name="MAPMPMVar">#REF!</definedName>
    <definedName name="MAPMPMVarBE" localSheetId="4">#REF!</definedName>
    <definedName name="MAPMPMVarBE" localSheetId="5">#REF!</definedName>
    <definedName name="MAPMPMVarBE">#REF!</definedName>
    <definedName name="Master_List__COMM_Final_" localSheetId="4">#REF!</definedName>
    <definedName name="Master_List__COMM_Final_" localSheetId="5">#REF!</definedName>
    <definedName name="Master_List__COMM_Final_">#REF!</definedName>
    <definedName name="MatchCell" localSheetId="4">#REF!</definedName>
    <definedName name="MatchCell" localSheetId="5">#REF!</definedName>
    <definedName name="MatchCell">#REF!</definedName>
    <definedName name="MaternityIncrease">'[13]Input Flags'!$D$10</definedName>
    <definedName name="MB" localSheetId="4">#REF!</definedName>
    <definedName name="MB" localSheetId="5">#REF!</definedName>
    <definedName name="MB">#REF!</definedName>
    <definedName name="MCO_06" localSheetId="4">#REF!</definedName>
    <definedName name="MCO_06" localSheetId="5">#REF!</definedName>
    <definedName name="MCO_06">#REF!</definedName>
    <definedName name="MCO_07" localSheetId="4">#REF!</definedName>
    <definedName name="MCO_07" localSheetId="5">#REF!</definedName>
    <definedName name="MCO_07">#REF!</definedName>
    <definedName name="MCO_08" localSheetId="4">#REF!</definedName>
    <definedName name="MCO_08" localSheetId="5">#REF!</definedName>
    <definedName name="MCO_08">#REF!</definedName>
    <definedName name="MCO_09" localSheetId="4">#REF!</definedName>
    <definedName name="MCO_09" localSheetId="5">#REF!</definedName>
    <definedName name="MCO_09">#REF!</definedName>
    <definedName name="MD_Cum_PL" localSheetId="3">Paid [17]Lag!$A$366:$U$430</definedName>
    <definedName name="MD_Cum_PL" localSheetId="4">Paid [17]Lag!$A$366:$U$430</definedName>
    <definedName name="MD_Cum_PL" localSheetId="5">Paid [17]Lag!$A$366:$U$430</definedName>
    <definedName name="MD_Cum_PL">Paid [17]Lag!$A$366:$U$430</definedName>
    <definedName name="MD_Cum_RL" localSheetId="3">Receipt [17]Lag!$A$324:$O$394</definedName>
    <definedName name="MD_Cum_RL" localSheetId="4">Receipt [17]Lag!$A$324:$O$394</definedName>
    <definedName name="MD_Cum_RL" localSheetId="5">Receipt [17]Lag!$A$324:$O$394</definedName>
    <definedName name="MD_Cum_RL">Receipt [17]Lag!$A$324:$O$394</definedName>
    <definedName name="MD_Factor_PL" localSheetId="3">Paid [17]Lag!$A$434:$U$504</definedName>
    <definedName name="MD_Factor_PL" localSheetId="4">Paid [17]Lag!$A$434:$U$504</definedName>
    <definedName name="MD_Factor_PL" localSheetId="5">Paid [17]Lag!$A$434:$U$504</definedName>
    <definedName name="MD_Factor_PL">Paid [17]Lag!$A$434:$U$504</definedName>
    <definedName name="MD_Factor_RL" localSheetId="3">Receipt [17]Lag!$A$399:$S$458</definedName>
    <definedName name="MD_Factor_RL" localSheetId="4">Receipt [17]Lag!$A$399:$S$458</definedName>
    <definedName name="MD_Factor_RL" localSheetId="5">Receipt [17]Lag!$A$399:$S$458</definedName>
    <definedName name="MD_Factor_RL">Receipt [17]Lag!$A$399:$S$458</definedName>
    <definedName name="MD_Incr_PL" localSheetId="3">Paid [17]Lag!$A$302:$U$362</definedName>
    <definedName name="MD_Incr_PL" localSheetId="4">Paid [17]Lag!$A$302:$U$362</definedName>
    <definedName name="MD_Incr_PL" localSheetId="5">Paid [17]Lag!$A$302:$U$362</definedName>
    <definedName name="MD_Incr_PL">Paid [17]Lag!$A$302:$U$362</definedName>
    <definedName name="MD_Incremental_RL" localSheetId="4">#REF!</definedName>
    <definedName name="MD_Incremental_RL" localSheetId="5">#REF!</definedName>
    <definedName name="MD_Incremental_RL">#REF!</definedName>
    <definedName name="MD_Projection_PL" localSheetId="3">Paid [17]Lag!$A$516:$R$587</definedName>
    <definedName name="MD_Projection_PL" localSheetId="4">Paid [17]Lag!$A$516:$R$587</definedName>
    <definedName name="MD_Projection_PL" localSheetId="5">Paid [17]Lag!$A$516:$R$587</definedName>
    <definedName name="MD_Projection_PL">Paid [17]Lag!$A$516:$R$587</definedName>
    <definedName name="MD_Projection_RL" localSheetId="3">Receipt [17]Lag!$A$470:$R$532</definedName>
    <definedName name="MD_Projection_RL" localSheetId="4">Receipt [17]Lag!$A$470:$R$532</definedName>
    <definedName name="MD_Projection_RL" localSheetId="5">Receipt [17]Lag!$A$470:$R$532</definedName>
    <definedName name="MD_Projection_RL">Receipt [17]Lag!$A$470:$R$532</definedName>
    <definedName name="MDFLAG">[61]Sheet1!$A$2:$C$92</definedName>
    <definedName name="ME">[21]Table!$B$2</definedName>
    <definedName name="ME_HMO_BB" localSheetId="4">#REF!</definedName>
    <definedName name="ME_HMO_BB" localSheetId="5">#REF!</definedName>
    <definedName name="ME_HMO_BB">#REF!</definedName>
    <definedName name="ME_HMO_FD" localSheetId="4">#REF!</definedName>
    <definedName name="ME_HMO_FD" localSheetId="5">#REF!</definedName>
    <definedName name="ME_HMO_FD">#REF!</definedName>
    <definedName name="ME_HMO_OTHER" localSheetId="4">#REF!</definedName>
    <definedName name="ME_HMO_OTHER" localSheetId="5">#REF!</definedName>
    <definedName name="ME_HMO_OTHER">#REF!</definedName>
    <definedName name="ME_POS" localSheetId="4">#REF!</definedName>
    <definedName name="ME_POS" localSheetId="5">#REF!</definedName>
    <definedName name="ME_POS">#REF!</definedName>
    <definedName name="ME_PPO_BRONZE" localSheetId="4">#REF!</definedName>
    <definedName name="ME_PPO_BRONZE" localSheetId="5">#REF!</definedName>
    <definedName name="ME_PPO_BRONZE">#REF!</definedName>
    <definedName name="ME_PPO_CH_PLUS" localSheetId="4">#REF!</definedName>
    <definedName name="ME_PPO_CH_PLUS" localSheetId="5">#REF!</definedName>
    <definedName name="ME_PPO_CH_PLUS">#REF!</definedName>
    <definedName name="ME_PPO_HSA" localSheetId="4">#REF!</definedName>
    <definedName name="ME_PPO_HSA" localSheetId="5">#REF!</definedName>
    <definedName name="ME_PPO_HSA">#REF!</definedName>
    <definedName name="ME_PPO_IND" localSheetId="4">#REF!</definedName>
    <definedName name="ME_PPO_IND" localSheetId="5">#REF!</definedName>
    <definedName name="ME_PPO_IND">#REF!</definedName>
    <definedName name="ME_PPO_ND" localSheetId="4">#REF!</definedName>
    <definedName name="ME_PPO_ND" localSheetId="5">#REF!</definedName>
    <definedName name="ME_PPO_ND">#REF!</definedName>
    <definedName name="ME_PPO_Options" localSheetId="4">#REF!</definedName>
    <definedName name="ME_PPO_Options" localSheetId="5">#REF!</definedName>
    <definedName name="ME_PPO_Options">#REF!</definedName>
    <definedName name="ME_PPO_OTHER" localSheetId="4">#REF!</definedName>
    <definedName name="ME_PPO_OTHER" localSheetId="5">#REF!</definedName>
    <definedName name="ME_PPO_OTHER">#REF!</definedName>
    <definedName name="Medical" localSheetId="4">#REF!</definedName>
    <definedName name="Medical" localSheetId="5">#REF!</definedName>
    <definedName name="Medical">#REF!</definedName>
    <definedName name="Members">'[20]MO Prem Data'!$H:$H</definedName>
    <definedName name="Membership_with_Broker_Data" localSheetId="4">#REF!</definedName>
    <definedName name="Membership_with_Broker_Data" localSheetId="5">#REF!</definedName>
    <definedName name="Membership_with_Broker_Data">#REF!</definedName>
    <definedName name="MEmdcommytd" localSheetId="4">#REF!</definedName>
    <definedName name="MEmdcommytd" localSheetId="5">#REF!</definedName>
    <definedName name="MEmdcommytd">#REF!</definedName>
    <definedName name="MEPMPMVar" localSheetId="4">#REF!</definedName>
    <definedName name="MEPMPMVar" localSheetId="5">#REF!</definedName>
    <definedName name="MEPMPMVar">#REF!</definedName>
    <definedName name="MEPMPMVarBE" localSheetId="4">#REF!</definedName>
    <definedName name="MEPMPMVarBE" localSheetId="5">#REF!</definedName>
    <definedName name="MEPMPMVarBE">#REF!</definedName>
    <definedName name="Method" localSheetId="4">#REF!</definedName>
    <definedName name="Method" localSheetId="5">#REF!</definedName>
    <definedName name="Method">#REF!</definedName>
    <definedName name="Methods">[62]Calc!$G$16:$G$19</definedName>
    <definedName name="MI2017_1" localSheetId="4">#REF!</definedName>
    <definedName name="MI2017_1" localSheetId="5">#REF!</definedName>
    <definedName name="MI2017_1">#REF!</definedName>
    <definedName name="MI2017_2" localSheetId="4">#REF!</definedName>
    <definedName name="MI2017_2" localSheetId="5">#REF!</definedName>
    <definedName name="MI2017_2">#REF!</definedName>
    <definedName name="MM" localSheetId="4">#REF!</definedName>
    <definedName name="MM" localSheetId="5">#REF!</definedName>
    <definedName name="MM">#REF!</definedName>
    <definedName name="MMFIVE" localSheetId="4">#REF!</definedName>
    <definedName name="MMFIVE" localSheetId="5">#REF!</definedName>
    <definedName name="MMFIVE">#REF!</definedName>
    <definedName name="MMFOUR" localSheetId="4">#REF!</definedName>
    <definedName name="MMFOUR" localSheetId="5">#REF!</definedName>
    <definedName name="MMFOUR">#REF!</definedName>
    <definedName name="MMONE" localSheetId="4">#REF!</definedName>
    <definedName name="MMONE" localSheetId="5">#REF!</definedName>
    <definedName name="MMONE">#REF!</definedName>
    <definedName name="MMS">[15]MIX_OUTPUT!$M:$M</definedName>
    <definedName name="MMTHREE" localSheetId="4">#REF!</definedName>
    <definedName name="MMTHREE" localSheetId="5">#REF!</definedName>
    <definedName name="MMTHREE">#REF!</definedName>
    <definedName name="MMTWO" localSheetId="4">#REF!</definedName>
    <definedName name="MMTWO" localSheetId="5">#REF!</definedName>
    <definedName name="MMTWO">#REF!</definedName>
    <definedName name="Model_Flag" localSheetId="4">#REF!</definedName>
    <definedName name="Model_Flag" localSheetId="5">#REF!</definedName>
    <definedName name="Model_Flag">#REF!</definedName>
    <definedName name="ModelName" localSheetId="3">Paid [17]Lag!$B$4</definedName>
    <definedName name="ModelName" localSheetId="4">Paid [17]Lag!$B$4</definedName>
    <definedName name="ModelName" localSheetId="5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[60]BOC!$B$2:$C$37</definedName>
    <definedName name="name1">[63]support!$AP$85:$AS$85,[63]support!$AW$85:$AZ$85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 localSheetId="4">#REF!</definedName>
    <definedName name="NC_01" localSheetId="5">#REF!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 localSheetId="4">#REF!</definedName>
    <definedName name="net_chrg" localSheetId="5">#REF!</definedName>
    <definedName name="net_chrg">#REF!</definedName>
    <definedName name="net_chrg1" localSheetId="4">#REF!</definedName>
    <definedName name="net_chrg1" localSheetId="5">#REF!</definedName>
    <definedName name="net_chrg1">#REF!</definedName>
    <definedName name="net_chrg2" localSheetId="4">#REF!</definedName>
    <definedName name="net_chrg2" localSheetId="5">#REF!</definedName>
    <definedName name="net_chrg2">#REF!</definedName>
    <definedName name="net_PMPM" localSheetId="4">#REF!</definedName>
    <definedName name="net_PMPM" localSheetId="5">#REF!</definedName>
    <definedName name="net_PMPM">#REF!</definedName>
    <definedName name="net_pmpm1" localSheetId="4">#REF!</definedName>
    <definedName name="net_pmpm1" localSheetId="5">#REF!</definedName>
    <definedName name="net_pmpm1">#REF!</definedName>
    <definedName name="net_pmpm2" localSheetId="4">#REF!</definedName>
    <definedName name="net_pmpm2" localSheetId="5">#REF!</definedName>
    <definedName name="net_pmpm2">#REF!</definedName>
    <definedName name="NetCostSheets">'[13]Print Flags'!$B$12</definedName>
    <definedName name="Network">'[64]Drop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 localSheetId="4">#REF!</definedName>
    <definedName name="NH_HMO_BB" localSheetId="5">#REF!</definedName>
    <definedName name="NH_HMO_BB">#REF!</definedName>
    <definedName name="NH_HMO_BRONZE" localSheetId="4">#REF!</definedName>
    <definedName name="NH_HMO_BRONZE" localSheetId="5">#REF!</definedName>
    <definedName name="NH_HMO_BRONZE">#REF!</definedName>
    <definedName name="NH_HMO_FD" localSheetId="4">#REF!</definedName>
    <definedName name="NH_HMO_FD" localSheetId="5">#REF!</definedName>
    <definedName name="NH_HMO_FD">#REF!</definedName>
    <definedName name="NH_HMO_OTHER" localSheetId="4">#REF!</definedName>
    <definedName name="NH_HMO_OTHER" localSheetId="5">#REF!</definedName>
    <definedName name="NH_HMO_OTHER">#REF!</definedName>
    <definedName name="NH_HMO_TNW" localSheetId="4">#REF!</definedName>
    <definedName name="NH_HMO_TNW" localSheetId="5">#REF!</definedName>
    <definedName name="NH_HMO_TNW">#REF!</definedName>
    <definedName name="NH_POS" localSheetId="4">#REF!</definedName>
    <definedName name="NH_POS" localSheetId="5">#REF!</definedName>
    <definedName name="NH_POS">#REF!</definedName>
    <definedName name="NH_PPO_BB" localSheetId="4">#REF!</definedName>
    <definedName name="NH_PPO_BB" localSheetId="5">#REF!</definedName>
    <definedName name="NH_PPO_BB">#REF!</definedName>
    <definedName name="NH_PPO_CH_PLUS" localSheetId="4">#REF!</definedName>
    <definedName name="NH_PPO_CH_PLUS" localSheetId="5">#REF!</definedName>
    <definedName name="NH_PPO_CH_PLUS">#REF!</definedName>
    <definedName name="NH_PPO_FD" localSheetId="4">#REF!</definedName>
    <definedName name="NH_PPO_FD" localSheetId="5">#REF!</definedName>
    <definedName name="NH_PPO_FD">#REF!</definedName>
    <definedName name="NH_PPO_HSA" localSheetId="4">#REF!</definedName>
    <definedName name="NH_PPO_HSA" localSheetId="5">#REF!</definedName>
    <definedName name="NH_PPO_HSA">#REF!</definedName>
    <definedName name="NH_PPO_Options" localSheetId="4">#REF!</definedName>
    <definedName name="NH_PPO_Options" localSheetId="5">#REF!</definedName>
    <definedName name="NH_PPO_Options">#REF!</definedName>
    <definedName name="NH_PPO_OTHER" localSheetId="4">#REF!</definedName>
    <definedName name="NH_PPO_OTHER" localSheetId="5">#REF!</definedName>
    <definedName name="NH_PPO_OTHER">#REF!</definedName>
    <definedName name="NH_PPO_TNW" localSheetId="4">#REF!</definedName>
    <definedName name="NH_PPO_TNW" localSheetId="5">#REF!</definedName>
    <definedName name="NH_PPO_TNW">#REF!</definedName>
    <definedName name="NHBOC">[65]Sheet1!$C$1:$C$65536</definedName>
    <definedName name="NHCityLookup">[27]Model!$DH$2</definedName>
    <definedName name="NHPMPMVar" localSheetId="4">#REF!</definedName>
    <definedName name="NHPMPMVar" localSheetId="5">#REF!</definedName>
    <definedName name="NHPMPMVar">#REF!</definedName>
    <definedName name="NHPMPMVarBE" localSheetId="4">#REF!</definedName>
    <definedName name="NHPMPMVarBE" localSheetId="5">#REF!</definedName>
    <definedName name="NHPMPMVarBE">#REF!</definedName>
    <definedName name="NHTerritories">[27]Model!$DD$5:$DF$273</definedName>
    <definedName name="nn" localSheetId="4">#REF!</definedName>
    <definedName name="nn" localSheetId="5">#REF!</definedName>
    <definedName name="nn">#REF!</definedName>
    <definedName name="NONG4AgeSexChange" localSheetId="4">#REF!</definedName>
    <definedName name="NONG4AgeSexChange" localSheetId="5">#REF!</definedName>
    <definedName name="NONG4AgeSexChange">#REF!</definedName>
    <definedName name="NONG4AllClaimsSummary" localSheetId="4">#REF!</definedName>
    <definedName name="NONG4AllClaimsSummary" localSheetId="5">#REF!</definedName>
    <definedName name="NONG4AllClaimsSummary">#REF!</definedName>
    <definedName name="NONG4AllTrendsSummary" localSheetId="4">#REF!</definedName>
    <definedName name="NONG4AllTrendsSummary" localSheetId="5">#REF!</definedName>
    <definedName name="NONG4AllTrendsSummary">#REF!</definedName>
    <definedName name="NONG4BeginPrintClaimsSumm" localSheetId="4">#REF!</definedName>
    <definedName name="NONG4BeginPrintClaimsSumm" localSheetId="5">#REF!</definedName>
    <definedName name="NONG4BeginPrintClaimsSumm">#REF!</definedName>
    <definedName name="NONG4BenefitAdj" localSheetId="4">#REF!</definedName>
    <definedName name="NONG4BenefitAdj" localSheetId="5">#REF!</definedName>
    <definedName name="NONG4BenefitAdj">#REF!</definedName>
    <definedName name="NONG4ConversionFactorCalc" localSheetId="4">#REF!</definedName>
    <definedName name="NONG4ConversionFactorCalc" localSheetId="5">#REF!</definedName>
    <definedName name="NONG4ConversionFactorCalc">#REF!</definedName>
    <definedName name="NONG4ERFLimitConversionDetails" localSheetId="4">#REF!</definedName>
    <definedName name="NONG4ERFLimitConversionDetails" localSheetId="5">#REF!</definedName>
    <definedName name="NONG4ERFLimitConversionDetails">#REF!</definedName>
    <definedName name="NONG4FirstOldData" localSheetId="4">#REF!</definedName>
    <definedName name="NONG4FirstOldData" localSheetId="5">#REF!</definedName>
    <definedName name="NONG4FirstOldData">#REF!</definedName>
    <definedName name="NONG4FirstOldTrend" localSheetId="4">#REF!</definedName>
    <definedName name="NONG4FirstOldTrend" localSheetId="5">#REF!</definedName>
    <definedName name="NONG4FirstOldTrend">#REF!</definedName>
    <definedName name="NONG4LossRatio" localSheetId="4">#REF!</definedName>
    <definedName name="NONG4LossRatio" localSheetId="5">#REF!</definedName>
    <definedName name="NONG4LossRatio">#REF!</definedName>
    <definedName name="NONG4Page1End" localSheetId="4">#REF!</definedName>
    <definedName name="NONG4Page1End" localSheetId="5">#REF!</definedName>
    <definedName name="NONG4Page1End">#REF!</definedName>
    <definedName name="NONG4Page1Header" localSheetId="4">#REF!</definedName>
    <definedName name="NONG4Page1Header" localSheetId="5">#REF!</definedName>
    <definedName name="NONG4Page1Header">#REF!</definedName>
    <definedName name="NONG4Page2Begin" localSheetId="4">#REF!</definedName>
    <definedName name="NONG4Page2Begin" localSheetId="5">#REF!</definedName>
    <definedName name="NONG4Page2Begin">#REF!</definedName>
    <definedName name="NONG4Page2ContractTotalArea" localSheetId="4">#REF!</definedName>
    <definedName name="NONG4Page2ContractTotalArea" localSheetId="5">#REF!</definedName>
    <definedName name="NONG4Page2ContractTotalArea">#REF!</definedName>
    <definedName name="NONG4Page2End" localSheetId="4">#REF!</definedName>
    <definedName name="NONG4Page2End" localSheetId="5">#REF!</definedName>
    <definedName name="NONG4Page2End">#REF!</definedName>
    <definedName name="NONG4Page2Header" localSheetId="4">#REF!</definedName>
    <definedName name="NONG4Page2Header" localSheetId="5">#REF!</definedName>
    <definedName name="NONG4Page2Header">#REF!</definedName>
    <definedName name="NONG4Page2Products1" localSheetId="4">#REF!</definedName>
    <definedName name="NONG4Page2Products1" localSheetId="5">#REF!</definedName>
    <definedName name="NONG4Page2Products1">#REF!</definedName>
    <definedName name="NONG4Page2Products2" localSheetId="4">#REF!</definedName>
    <definedName name="NONG4Page2Products2" localSheetId="5">#REF!</definedName>
    <definedName name="NONG4Page2Products2">#REF!</definedName>
    <definedName name="NONG4Page2Products3" localSheetId="4">#REF!</definedName>
    <definedName name="NONG4Page2Products3" localSheetId="5">#REF!</definedName>
    <definedName name="NONG4Page2Products3">#REF!</definedName>
    <definedName name="NONG4Premium" localSheetId="4">#REF!</definedName>
    <definedName name="NONG4Premium" localSheetId="5">#REF!</definedName>
    <definedName name="NONG4Premium">#REF!</definedName>
    <definedName name="NONG4PrintAgeSex" localSheetId="4">#REF!</definedName>
    <definedName name="NONG4PrintAgeSex" localSheetId="5">#REF!</definedName>
    <definedName name="NONG4PrintAgeSex">#REF!</definedName>
    <definedName name="NONG4PrintDataHeader" localSheetId="4">#REF!</definedName>
    <definedName name="NONG4PrintDataHeader" localSheetId="5">#REF!</definedName>
    <definedName name="NONG4PrintDataHeader">#REF!</definedName>
    <definedName name="NONG4Prod1NewInd" localSheetId="4">#REF!</definedName>
    <definedName name="NONG4Prod1NewInd" localSheetId="5">#REF!</definedName>
    <definedName name="NONG4Prod1NewInd">#REF!</definedName>
    <definedName name="NONG4Prod1OldInd" localSheetId="4">#REF!</definedName>
    <definedName name="NONG4Prod1OldInd" localSheetId="5">#REF!</definedName>
    <definedName name="NONG4Prod1OldInd">#REF!</definedName>
    <definedName name="NONG4Prod2NewInd" localSheetId="4">#REF!</definedName>
    <definedName name="NONG4Prod2NewInd" localSheetId="5">#REF!</definedName>
    <definedName name="NONG4Prod2NewInd">#REF!</definedName>
    <definedName name="NONG4Prod2OldInd" localSheetId="4">#REF!</definedName>
    <definedName name="NONG4Prod2OldInd" localSheetId="5">#REF!</definedName>
    <definedName name="NONG4Prod2OldInd">#REF!</definedName>
    <definedName name="NONG4Prod3NewInd" localSheetId="4">#REF!</definedName>
    <definedName name="NONG4Prod3NewInd" localSheetId="5">#REF!</definedName>
    <definedName name="NONG4Prod3NewInd">#REF!</definedName>
    <definedName name="NONG4Prod3OldInd" localSheetId="4">#REF!</definedName>
    <definedName name="NONG4Prod3OldInd" localSheetId="5">#REF!</definedName>
    <definedName name="NONG4Prod3OldInd">#REF!</definedName>
    <definedName name="NONG4Prod4NewInd" localSheetId="4">#REF!</definedName>
    <definedName name="NONG4Prod4NewInd" localSheetId="5">#REF!</definedName>
    <definedName name="NONG4Prod4NewInd">#REF!</definedName>
    <definedName name="NONG4Prod4OldInd" localSheetId="4">#REF!</definedName>
    <definedName name="NONG4Prod4OldInd" localSheetId="5">#REF!</definedName>
    <definedName name="NONG4Prod4OldInd">#REF!</definedName>
    <definedName name="NONG4WorkingPrintAreaBegin" localSheetId="4">#REF!</definedName>
    <definedName name="NONG4WorkingPrintAreaBegin" localSheetId="5">#REF!</definedName>
    <definedName name="NONG4WorkingPrintAreaBegin">#REF!</definedName>
    <definedName name="now">[59]Detail!#REF!</definedName>
    <definedName name="Number_A">'[44]Val Data'!$F$2:$F$7</definedName>
    <definedName name="NumberofAreas">'[13]User Input'!$R$14</definedName>
    <definedName name="OBSdwnldFSEN" localSheetId="4">#REF!</definedName>
    <definedName name="OBSdwnldFSEN" localSheetId="5">#REF!</definedName>
    <definedName name="OBSdwnldFSEN">#REF!</definedName>
    <definedName name="Old" localSheetId="4">#REF!</definedName>
    <definedName name="Old" localSheetId="5">#REF!</definedName>
    <definedName name="Old">#REF!</definedName>
    <definedName name="OLE_LINK40" localSheetId="4">'Q5'!#REF!</definedName>
    <definedName name="OLE_LINK40" localSheetId="5">'Q6'!#REF!</definedName>
    <definedName name="OLE_LINK47" localSheetId="4">'Q5'!#REF!</definedName>
    <definedName name="OLE_LINK47" localSheetId="5">'Q6'!#REF!</definedName>
    <definedName name="oo">'[19]Liability (Non-Cred)'!$B$2:$AB$75</definedName>
    <definedName name="oojop">'[19]Liability (Non-Cred)'!$B$2:$AB$75</definedName>
    <definedName name="OON_SUMMARY" localSheetId="4">#REF!</definedName>
    <definedName name="OON_SUMMARY" localSheetId="5">#REF!</definedName>
    <definedName name="OON_SUMMARY">#REF!</definedName>
    <definedName name="OON_SUMMDOC1" localSheetId="4">#REF!</definedName>
    <definedName name="OON_SUMMDOC1" localSheetId="5">#REF!</definedName>
    <definedName name="OON_SUMMDOC1">#REF!</definedName>
    <definedName name="OON_SUMMDOC2" localSheetId="4">#REF!</definedName>
    <definedName name="OON_SUMMDOC2" localSheetId="5">#REF!</definedName>
    <definedName name="OON_SUMMDOC2">#REF!</definedName>
    <definedName name="OP_SUMM2">[54]OP_SUMM2!#REF!</definedName>
    <definedName name="OP_SUMMARY" localSheetId="4">#REF!</definedName>
    <definedName name="OP_SUMMARY" localSheetId="5">#REF!</definedName>
    <definedName name="OP_SUMMARY">#REF!</definedName>
    <definedName name="Op_svcflg_test" localSheetId="4">#REF!</definedName>
    <definedName name="Op_svcflg_test" localSheetId="5">#REF!</definedName>
    <definedName name="Op_svcflg_test">#REF!</definedName>
    <definedName name="OPLYear" localSheetId="4">#REF!</definedName>
    <definedName name="OPLYear" localSheetId="5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 localSheetId="4">#REF!</definedName>
    <definedName name="OV_CPDS" localSheetId="5">#REF!</definedName>
    <definedName name="OV_CPDS">#REF!</definedName>
    <definedName name="PAGE6" localSheetId="4">#REF!</definedName>
    <definedName name="PAGE6" localSheetId="5">#REF!</definedName>
    <definedName name="PAGE6">#REF!</definedName>
    <definedName name="Page6a" localSheetId="4">#REF!</definedName>
    <definedName name="Page6a" localSheetId="5">#REF!</definedName>
    <definedName name="Page6a">#REF!</definedName>
    <definedName name="PaidSeasonality">'[12]Seasonality Data'!$I:$I</definedName>
    <definedName name="PaperRxSubmission">[13]Controls!#REF!</definedName>
    <definedName name="payroll">[66]CBUDGET!$A$5:$F$1254</definedName>
    <definedName name="PGH">'[10]Worksheet D:Worksheet H'!$B$1:$BY$32</definedName>
    <definedName name="PGI">'[10]Worksheet D:Worksheet I'!$B$1:$CK$24</definedName>
    <definedName name="PHYS_SUMM">[54]PHYS_SUMM!#REF!</definedName>
    <definedName name="PhysReimbDiscount">[13]Controls!$C$194</definedName>
    <definedName name="PhysReimbPercentile">[13]Controls!$C$196</definedName>
    <definedName name="PhysReimbRBRVS">[67]Controls!$C$195</definedName>
    <definedName name="PHYSREPRICE07" localSheetId="4">#REF!</definedName>
    <definedName name="PHYSREPRICE07" localSheetId="5">#REF!</definedName>
    <definedName name="PHYSREPRICE07">#REF!</definedName>
    <definedName name="PIPA" localSheetId="4">#REF!</definedName>
    <definedName name="PIPA" localSheetId="5">#REF!</definedName>
    <definedName name="PIPA">#REF!</definedName>
    <definedName name="Plan_Flag" localSheetId="4">#REF!</definedName>
    <definedName name="Plan_Flag" localSheetId="5">#REF!</definedName>
    <definedName name="Plan_Flag">#REF!</definedName>
    <definedName name="PlanChoices">[68]Notes!$Q$9:$Q$23</definedName>
    <definedName name="PlanID3">[16]Model!$D$21</definedName>
    <definedName name="PlanID4">[16]Model!$E$21</definedName>
    <definedName name="PlanInput">'[69]Benefit Input'!$L$3</definedName>
    <definedName name="PM">[32]Data!$C$5</definedName>
    <definedName name="PMPM_analysis" localSheetId="3">PMPM [70]analysis!$A$26:$J$82</definedName>
    <definedName name="PMPM_analysis" localSheetId="4">PMPM [70]analysis!$A$26:$J$82</definedName>
    <definedName name="PMPM_analysis" localSheetId="5">PMPM [70]analysis!$A$26:$J$82</definedName>
    <definedName name="PMPM_analysis">PMPM [70]analysis!$A$26:$J$82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 localSheetId="4">#REF!</definedName>
    <definedName name="POS_CLAIM_COST" localSheetId="5">#REF!</definedName>
    <definedName name="POS_CLAIM_COST">#REF!</definedName>
    <definedName name="POSPlan">[13]Controls!$C$1</definedName>
    <definedName name="ppc" localSheetId="4">#REF!</definedName>
    <definedName name="ppc" localSheetId="5">#REF!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'[71]Pricing Input Summary'!$B:$O</definedName>
    <definedName name="_xlnm.Print_Area" localSheetId="2">'Q3'!$A$1:$E$106</definedName>
    <definedName name="_xlnm.Print_Area" localSheetId="3">UCL [72]factors!$A$1:$Q$53</definedName>
    <definedName name="_xlnm.Print_Area" localSheetId="4">UCL [72]factors!$A$1:$Q$53</definedName>
    <definedName name="_xlnm.Print_Area" localSheetId="5">UCL [72]factors!$A$1:$Q$53</definedName>
    <definedName name="_xlnm.Print_Area">UCL [72]factors!$A$1:$Q$53</definedName>
    <definedName name="Print_Area_MI" localSheetId="4">#REF!</definedName>
    <definedName name="Print_Area_MI" localSheetId="5">#REF!</definedName>
    <definedName name="Print_Area_MI">#REF!</definedName>
    <definedName name="Print_Titles_MI" localSheetId="4">#REF!</definedName>
    <definedName name="Print_Titles_MI" localSheetId="5">#REF!</definedName>
    <definedName name="Print_Titles_MI">#REF!</definedName>
    <definedName name="print1" localSheetId="4">#REF!</definedName>
    <definedName name="print1" localSheetId="5">#REF!</definedName>
    <definedName name="print1">#REF!</definedName>
    <definedName name="PrintCPD">'[13]Print Flags'!$B$26</definedName>
    <definedName name="Priority">'[44]Val Data'!$I$2:$I$5</definedName>
    <definedName name="proc" localSheetId="4">#REF!</definedName>
    <definedName name="proc" localSheetId="5">#REF!</definedName>
    <definedName name="proc">#REF!</definedName>
    <definedName name="Prod">[73]Product!$B$4:$I$47</definedName>
    <definedName name="ProdList">[20]Inputs!$E$38:$E$40</definedName>
    <definedName name="prodtype3">[16]Model!$D$98</definedName>
    <definedName name="prodtype4">[16]Model!$E$98</definedName>
    <definedName name="product">[47]Sheet1!$A:$B</definedName>
    <definedName name="PROJECTIONBYTREATGROUP" localSheetId="4">#REF!</definedName>
    <definedName name="PROJECTIONBYTREATGROUP" localSheetId="5">#REF!</definedName>
    <definedName name="PROJECTIONBYTREATGROUP">#REF!</definedName>
    <definedName name="ProjectionMonths" localSheetId="4">#REF!</definedName>
    <definedName name="ProjectionMonths" localSheetId="5">#REF!</definedName>
    <definedName name="ProjectionMonths">#REF!</definedName>
    <definedName name="ProjectionYear" localSheetId="4">#REF!</definedName>
    <definedName name="ProjectionYear" localSheetId="5">#REF!</definedName>
    <definedName name="ProjectionYear">#REF!</definedName>
    <definedName name="PROVIDER_INFLATORS" localSheetId="4">#REF!</definedName>
    <definedName name="PROVIDER_INFLATORS" localSheetId="5">#REF!</definedName>
    <definedName name="PROVIDER_INFLATORS">#REF!</definedName>
    <definedName name="PsychGate">'[13]Input Flags'!$D$11</definedName>
    <definedName name="PTax">[21]Table!$A$38:$B$40</definedName>
    <definedName name="Ptype">[59]Parameter!$C$13</definedName>
    <definedName name="PYTable">[74]Memo!#REF!</definedName>
    <definedName name="q">'[37]RateModel Input'!$D$14</definedName>
    <definedName name="QC_TABLE">[75]QC_Sheet!#REF!</definedName>
    <definedName name="qqq" localSheetId="4">#REF!</definedName>
    <definedName name="qqq" localSheetId="5">#REF!</definedName>
    <definedName name="qqq">#REF!</definedName>
    <definedName name="qryRenee" localSheetId="4">#REF!</definedName>
    <definedName name="qryRenee" localSheetId="5">#REF!</definedName>
    <definedName name="qryRenee">#REF!</definedName>
    <definedName name="QryRenewalLossRatioInfoExcel" localSheetId="4">#REF!</definedName>
    <definedName name="QryRenewalLossRatioInfoExcel" localSheetId="5">#REF!</definedName>
    <definedName name="QryRenewalLossRatioInfoExcel">#REF!</definedName>
    <definedName name="Quarter">'[11]2017 Accounting PL - CM and YTD'!$T$2:$V$13</definedName>
    <definedName name="Quarter1" localSheetId="4">#REF!</definedName>
    <definedName name="Quarter1" localSheetId="5">#REF!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'[64]Drop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 localSheetId="4">#REF!</definedName>
    <definedName name="RateYear" localSheetId="5">#REF!</definedName>
    <definedName name="RateYear">#REF!</definedName>
    <definedName name="rating">'[76]rating segment'!$A$2:$I$13709</definedName>
    <definedName name="RBRVSFeeSched">[67]Controls!$C$198</definedName>
    <definedName name="RBRVSInputCFs">[13]Controls!$C$200</definedName>
    <definedName name="RBRVSMultiple">[13]Controls!$C$199</definedName>
    <definedName name="Recover">[77]Macro1!$A$99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 localSheetId="4">#REF!</definedName>
    <definedName name="ReservePMPM" localSheetId="5">#REF!</definedName>
    <definedName name="ReservePMPM">#REF!</definedName>
    <definedName name="ReservePMPMBE" localSheetId="4">#REF!</definedName>
    <definedName name="ReservePMPMBE" localSheetId="5">#REF!</definedName>
    <definedName name="ReservePMPMBE">#REF!</definedName>
    <definedName name="reten_ppo_asc" localSheetId="4">#REF!</definedName>
    <definedName name="reten_ppo_asc" localSheetId="5">#REF!</definedName>
    <definedName name="reten_ppo_asc">#REF!</definedName>
    <definedName name="reten_ppo_ins" localSheetId="4">#REF!</definedName>
    <definedName name="reten_ppo_ins" localSheetId="5">#REF!</definedName>
    <definedName name="reten_ppo_ins">#REF!</definedName>
    <definedName name="reten_std_asc" localSheetId="4">#REF!</definedName>
    <definedName name="reten_std_asc" localSheetId="5">#REF!</definedName>
    <definedName name="reten_std_asc">#REF!</definedName>
    <definedName name="reten_std_ins" localSheetId="4">#REF!</definedName>
    <definedName name="reten_std_ins" localSheetId="5">#REF!</definedName>
    <definedName name="reten_std_ins">#REF!</definedName>
    <definedName name="reten_std_ins1" localSheetId="4">#REF!</definedName>
    <definedName name="reten_std_ins1" localSheetId="5">#REF!</definedName>
    <definedName name="reten_std_ins1">#REF!</definedName>
    <definedName name="revsharetable">'[78]Pricing Grids'!$B$58:$C$68</definedName>
    <definedName name="revsharetable4tc">'[78]Pricing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 localSheetId="4">#REF!</definedName>
    <definedName name="Roll_up_data" localSheetId="5">#REF!</definedName>
    <definedName name="Roll_up_data">#REF!</definedName>
    <definedName name="RowOffset">[79]Notes!$N$26</definedName>
    <definedName name="RROPP05" localSheetId="4">#REF!</definedName>
    <definedName name="RROPP05" localSheetId="5">#REF!</definedName>
    <definedName name="RROPP05">#REF!</definedName>
    <definedName name="rty">'[19]MH-SA'!$C$4:$AC$31</definedName>
    <definedName name="Rx">[80]BOC!$E$2:$Q$19</definedName>
    <definedName name="RxBOC">[81]BOC!$H$3:$J$52</definedName>
    <definedName name="RXCOSTPERSERVICE" localSheetId="4">#REF!</definedName>
    <definedName name="RXCOSTPERSERVICE" localSheetId="5">#REF!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 localSheetId="4">#REF!</definedName>
    <definedName name="RxRiders" localSheetId="5">#REF!</definedName>
    <definedName name="RxRiders">#REF!</definedName>
    <definedName name="RxWorksheetPage1" localSheetId="4">#REF!</definedName>
    <definedName name="RxWorksheetPage1" localSheetId="5">#REF!</definedName>
    <definedName name="RxWorksheetPage1">#REF!</definedName>
    <definedName name="RxWorksheetPage2" localSheetId="4">#REF!</definedName>
    <definedName name="RxWorksheetPage2" localSheetId="5">#REF!</definedName>
    <definedName name="RxWorksheetPage2">#REF!</definedName>
    <definedName name="s">[67]Controls!$C$195</definedName>
    <definedName name="sadf" localSheetId="4">#REF!</definedName>
    <definedName name="sadf" localSheetId="5">#REF!</definedName>
    <definedName name="sadf">#REF!</definedName>
    <definedName name="SalesReps">[27]Model!$AC$3:$AE$117</definedName>
    <definedName name="saveTxtOutput" localSheetId="4">#REF!</definedName>
    <definedName name="saveTxtOutput" localSheetId="5">#REF!</definedName>
    <definedName name="saveTxtOutput">#REF!</definedName>
    <definedName name="Scenarios">[16]AltQuotes!$AH$6:$AH$43</definedName>
    <definedName name="sdfg">[53]Title!$A$1</definedName>
    <definedName name="SDrivers" localSheetId="4">#REF!</definedName>
    <definedName name="SDrivers" localSheetId="5">#REF!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[82]ERF!$AC$2</definedName>
    <definedName name="SERVICE_RESULTS" localSheetId="4">#REF!</definedName>
    <definedName name="SERVICE_RESULTS" localSheetId="5">#REF!</definedName>
    <definedName name="SERVICE_RESULTS">#REF!</definedName>
    <definedName name="Sheet1" localSheetId="4">#REF!</definedName>
    <definedName name="Sheet1" localSheetId="5">#REF!</definedName>
    <definedName name="Sheet1">#REF!</definedName>
    <definedName name="SPEC_ALLOC" localSheetId="4">#REF!</definedName>
    <definedName name="SPEC_ALLOC" localSheetId="5">#REF!</definedName>
    <definedName name="SPEC_ALLOC">#REF!</definedName>
    <definedName name="SpecAlloc" localSheetId="4">#REF!</definedName>
    <definedName name="SpecAlloc" localSheetId="5">#REF!</definedName>
    <definedName name="SpecAlloc">#REF!</definedName>
    <definedName name="Specified_Procedure_Codes" localSheetId="4">#REF!</definedName>
    <definedName name="Specified_Procedure_Codes" localSheetId="5">#REF!</definedName>
    <definedName name="Specified_Procedure_Codes">#REF!</definedName>
    <definedName name="Specs" localSheetId="4">#REF!</definedName>
    <definedName name="Specs" localSheetId="5">#REF!</definedName>
    <definedName name="Specs">#REF!</definedName>
    <definedName name="StandardBOC" localSheetId="4">#REF!</definedName>
    <definedName name="StandardBOC" localSheetId="5">#REF!</definedName>
    <definedName name="StandardBOC">#REF!</definedName>
    <definedName name="StandardOOP" localSheetId="4">#REF!</definedName>
    <definedName name="StandardOOP" localSheetId="5">#REF!</definedName>
    <definedName name="StandardOOP">#REF!</definedName>
    <definedName name="StartMo">[83]Dashboard!$D$7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[84]INPUT!$E$16</definedName>
    <definedName name="STEERING" localSheetId="4">#REF!</definedName>
    <definedName name="STEERING" localSheetId="5">#REF!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 localSheetId="4">#REF!</definedName>
    <definedName name="subs_asc" localSheetId="5">#REF!</definedName>
    <definedName name="subs_asc">#REF!</definedName>
    <definedName name="subs_Ctrl_asc" localSheetId="4">#REF!</definedName>
    <definedName name="subs_Ctrl_asc" localSheetId="5">#REF!</definedName>
    <definedName name="subs_Ctrl_asc">#REF!</definedName>
    <definedName name="subs_Ctrl_ins" localSheetId="4">#REF!</definedName>
    <definedName name="subs_Ctrl_ins" localSheetId="5">#REF!</definedName>
    <definedName name="subs_Ctrl_ins">#REF!</definedName>
    <definedName name="subs_Ctrl_OOS" localSheetId="4">#REF!</definedName>
    <definedName name="subs_Ctrl_OOS" localSheetId="5">#REF!</definedName>
    <definedName name="subs_Ctrl_OOS">#REF!</definedName>
    <definedName name="subs_DirPay" localSheetId="4">#REF!</definedName>
    <definedName name="subs_DirPay" localSheetId="5">#REF!</definedName>
    <definedName name="subs_DirPay">#REF!</definedName>
    <definedName name="subs_fep" localSheetId="4">#REF!</definedName>
    <definedName name="subs_fep" localSheetId="5">#REF!</definedName>
    <definedName name="subs_fep">#REF!</definedName>
    <definedName name="subs_ins" localSheetId="4">#REF!</definedName>
    <definedName name="subs_ins" localSheetId="5">#REF!</definedName>
    <definedName name="subs_ins">#REF!</definedName>
    <definedName name="subs_Par" localSheetId="4">#REF!</definedName>
    <definedName name="subs_Par" localSheetId="5">#REF!</definedName>
    <definedName name="subs_Par">#REF!</definedName>
    <definedName name="sumfilter3" localSheetId="4">#REF!</definedName>
    <definedName name="sumfilter3" localSheetId="5">#REF!</definedName>
    <definedName name="sumfilter3">#REF!</definedName>
    <definedName name="Summarized_Maine_Data" localSheetId="4">#REF!</definedName>
    <definedName name="Summarized_Maine_Data" localSheetId="5">#REF!</definedName>
    <definedName name="Summarized_Maine_Data">#REF!</definedName>
    <definedName name="Summary" localSheetId="4">#REF!</definedName>
    <definedName name="Summary" localSheetId="5">#REF!</definedName>
    <definedName name="Summary">#REF!</definedName>
    <definedName name="SUMMARY_OON" localSheetId="4">#REF!</definedName>
    <definedName name="SUMMARY_OON" localSheetId="5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'[75]Summary Table'!#REF!</definedName>
    <definedName name="SUMMARY1" localSheetId="4">#REF!</definedName>
    <definedName name="SUMMARY1" localSheetId="5">#REF!</definedName>
    <definedName name="SUMMARY1">#REF!</definedName>
    <definedName name="SUMMARY2" localSheetId="4">#REF!</definedName>
    <definedName name="SUMMARY2" localSheetId="5">#REF!</definedName>
    <definedName name="SUMMARY2">#REF!</definedName>
    <definedName name="SummaryTab1">'[13]Print Flags'!$B$7</definedName>
    <definedName name="SummaryTab2">'[13]Print Flags'!$B$8</definedName>
    <definedName name="SUMMDOC1" localSheetId="4">#REF!</definedName>
    <definedName name="SUMMDOC1" localSheetId="5">#REF!</definedName>
    <definedName name="SUMMDOC1">#REF!</definedName>
    <definedName name="SUMMDOC2" localSheetId="4">#REF!</definedName>
    <definedName name="SUMMDOC2" localSheetId="5">#REF!</definedName>
    <definedName name="SUMMDOC2">#REF!</definedName>
    <definedName name="SUMMDOCPCP1">[33]Summary!#REF!</definedName>
    <definedName name="SUMMDOCPCP2">[33]Summary!#REF!</definedName>
    <definedName name="t">[53]Title!$A$1</definedName>
    <definedName name="T_dn_acct_2" localSheetId="4">#REF!</definedName>
    <definedName name="T_dn_acct_2" localSheetId="5">#REF!</definedName>
    <definedName name="T_dn_acct_2">#REF!</definedName>
    <definedName name="T_p1_exp" localSheetId="4">#REF!</definedName>
    <definedName name="T_p1_exp" localSheetId="5">#REF!</definedName>
    <definedName name="T_p1_exp">#REF!</definedName>
    <definedName name="T_p1_renewal" localSheetId="4">#REF!</definedName>
    <definedName name="T_p1_renewal" localSheetId="5">#REF!</definedName>
    <definedName name="T_p1_renewal">#REF!</definedName>
    <definedName name="T_p2_exp" localSheetId="4">#REF!</definedName>
    <definedName name="T_p2_exp" localSheetId="5">#REF!</definedName>
    <definedName name="T_p2_exp">#REF!</definedName>
    <definedName name="T_p2_renewal" localSheetId="4">#REF!</definedName>
    <definedName name="T_p2_renewal" localSheetId="5">#REF!</definedName>
    <definedName name="T_p2_renewal">#REF!</definedName>
    <definedName name="TableName">"Dummy"</definedName>
    <definedName name="TC_COUNT" localSheetId="4">#REF!</definedName>
    <definedName name="TC_COUNT" localSheetId="5">#REF!</definedName>
    <definedName name="TC_COUNT">#REF!</definedName>
    <definedName name="template" localSheetId="4">#REF!</definedName>
    <definedName name="template" localSheetId="5">#REF!</definedName>
    <definedName name="template">#REF!</definedName>
    <definedName name="Terms2007" localSheetId="4">#REF!</definedName>
    <definedName name="Terms2007" localSheetId="5">#REF!</definedName>
    <definedName name="Terms2007">#REF!</definedName>
    <definedName name="Territories">[27]Model!$Z$3:$AA$534</definedName>
    <definedName name="TerritoryCodes">[27]Model!$CY$19:$CZ$32</definedName>
    <definedName name="tert_Names" localSheetId="4">#REF!</definedName>
    <definedName name="tert_Names" localSheetId="5">#REF!</definedName>
    <definedName name="tert_Names">#REF!</definedName>
    <definedName name="tert_OP_Download" localSheetId="4">#REF!</definedName>
    <definedName name="tert_OP_Download" localSheetId="5">#REF!</definedName>
    <definedName name="tert_OP_Download">#REF!</definedName>
    <definedName name="tert_year" localSheetId="4">#REF!</definedName>
    <definedName name="tert_year" localSheetId="5">#REF!</definedName>
    <definedName name="tert_year">#REF!</definedName>
    <definedName name="test" localSheetId="4">#REF!</definedName>
    <definedName name="test" localSheetId="5">#REF!</definedName>
    <definedName name="test">#REF!</definedName>
    <definedName name="Test1" localSheetId="4">#REF!</definedName>
    <definedName name="Test1" localSheetId="5">#REF!</definedName>
    <definedName name="Test1">#REF!</definedName>
    <definedName name="TestList" localSheetId="4">#REF!</definedName>
    <definedName name="TestList" localSheetId="5">#REF!</definedName>
    <definedName name="TestList">#REF!</definedName>
    <definedName name="tieout" localSheetId="4">#REF!</definedName>
    <definedName name="tieout" localSheetId="5">#REF!</definedName>
    <definedName name="tieout">#REF!</definedName>
    <definedName name="Time" localSheetId="4">#REF!</definedName>
    <definedName name="Time" localSheetId="5">#REF!</definedName>
    <definedName name="Time">#REF!</definedName>
    <definedName name="Title">[53]Title!$A$1</definedName>
    <definedName name="titlea">[53]Title!$A$1</definedName>
    <definedName name="TMC_IP_DETAILS" localSheetId="4">#REF!</definedName>
    <definedName name="TMC_IP_DETAILS" localSheetId="5">#REF!</definedName>
    <definedName name="TMC_IP_DETAILS">#REF!</definedName>
    <definedName name="TMC_MD_SUMMARY" localSheetId="4">#REF!</definedName>
    <definedName name="TMC_MD_SUMMARY" localSheetId="5">#REF!</definedName>
    <definedName name="TMC_MD_SUMMARY">#REF!</definedName>
    <definedName name="top_proc" localSheetId="4">#REF!</definedName>
    <definedName name="top_proc" localSheetId="5">#REF!</definedName>
    <definedName name="top_proc">#REF!</definedName>
    <definedName name="Total" localSheetId="4">#REF!</definedName>
    <definedName name="Total" localSheetId="5">#REF!</definedName>
    <definedName name="Total">#REF!</definedName>
    <definedName name="TotPMPMVar" localSheetId="4">#REF!</definedName>
    <definedName name="TotPMPMVar" localSheetId="5">#REF!</definedName>
    <definedName name="TotPMPMVar">#REF!</definedName>
    <definedName name="TotPMPMVarBE" localSheetId="4">#REF!</definedName>
    <definedName name="TotPMPMVarBE" localSheetId="5">#REF!</definedName>
    <definedName name="TotPMPMVarBE">#REF!</definedName>
    <definedName name="TrendMonths" localSheetId="4">#REF!</definedName>
    <definedName name="TrendMonths" localSheetId="5">#REF!</definedName>
    <definedName name="TrendMonths">#REF!</definedName>
    <definedName name="trustedStatus" localSheetId="4">#REF!</definedName>
    <definedName name="trustedStatus" localSheetId="5">#REF!</definedName>
    <definedName name="trustedStatus">#REF!</definedName>
    <definedName name="TTAdj" localSheetId="4">#REF!</definedName>
    <definedName name="TTAdj" localSheetId="5">#REF!</definedName>
    <definedName name="TTAdj">#REF!</definedName>
    <definedName name="Type">'[44]Val Data'!$C$2:$C$14</definedName>
    <definedName name="tyu">'[19]Prorate (Non-Cred)'!$B$2:$AB$75</definedName>
    <definedName name="uio" localSheetId="4">#REF!</definedName>
    <definedName name="uio" localSheetId="5">#REF!</definedName>
    <definedName name="uio">#REF!</definedName>
    <definedName name="Underwriters">[27]Model!$AG$3:$AI$33</definedName>
    <definedName name="uselife" localSheetId="4">#REF!</definedName>
    <definedName name="uselife" localSheetId="5">#REF!</definedName>
    <definedName name="uselife">#REF!</definedName>
    <definedName name="UseRxRatingStructure">[13]Controls!$C$3</definedName>
    <definedName name="util" localSheetId="4">#REF!</definedName>
    <definedName name="util" localSheetId="5">#REF!</definedName>
    <definedName name="util">#REF!</definedName>
    <definedName name="util_dist" localSheetId="4">#REF!</definedName>
    <definedName name="util_dist" localSheetId="5">#REF!</definedName>
    <definedName name="util_dist">#REF!</definedName>
    <definedName name="util_dist1" localSheetId="4">#REF!</definedName>
    <definedName name="util_dist1" localSheetId="5">#REF!</definedName>
    <definedName name="util_dist1">#REF!</definedName>
    <definedName name="util_dist2" localSheetId="4">#REF!</definedName>
    <definedName name="util_dist2" localSheetId="5">#REF!</definedName>
    <definedName name="util_dist2">#REF!</definedName>
    <definedName name="Util_K">[15]MIX_OUTPUT!$Q:$Q</definedName>
    <definedName name="Util_No_ADB">[85]PlanTemplate!$K$12:$K$15</definedName>
    <definedName name="Util_No_ADP">[85]PlanTemplate!$J$12:$J$15</definedName>
    <definedName name="Util_No_ADPB">[85]PlanTemplate!$L$12:$L$14</definedName>
    <definedName name="Util_No_PB">[85]PlanTemplate!$M$12:$M$16</definedName>
    <definedName name="util1" localSheetId="4">#REF!</definedName>
    <definedName name="util1" localSheetId="5">#REF!</definedName>
    <definedName name="util1">#REF!</definedName>
    <definedName name="util2" localSheetId="4">#REF!</definedName>
    <definedName name="util2" localSheetId="5">#REF!</definedName>
    <definedName name="util2">#REF!</definedName>
    <definedName name="ValuationDate" localSheetId="4">'[86]Part b (current plan)'!#REF!</definedName>
    <definedName name="ValuationDate" localSheetId="5">'[86]Part b (current plan)'!#REF!</definedName>
    <definedName name="ValuationDate">'[86]Part b (current plan)'!#REF!</definedName>
    <definedName name="VariableMLRs" localSheetId="4">'[40]Retention(LG)'!#REF!</definedName>
    <definedName name="VariableMLRs" localSheetId="5">'[40]Retention(LG)'!#REF!</definedName>
    <definedName name="VariableMLRs">'[40]Retention(LG)'!#REF!</definedName>
    <definedName name="Version_1" localSheetId="4">#REF!</definedName>
    <definedName name="Version_1" localSheetId="5">#REF!</definedName>
    <definedName name="Version_1">#REF!</definedName>
    <definedName name="VisionChildrenOnly">[13]Controls!$C$11</definedName>
    <definedName name="vv">[87]Parameter!$C$19</definedName>
    <definedName name="water">[88]CBUDGET!$B$5:$H$1177</definedName>
    <definedName name="well_mgd_chrg" localSheetId="4">#REF!</definedName>
    <definedName name="well_mgd_chrg" localSheetId="5">#REF!</definedName>
    <definedName name="well_mgd_chrg">#REF!</definedName>
    <definedName name="well_mgd_chrg_rel" localSheetId="4">#REF!</definedName>
    <definedName name="well_mgd_chrg_rel" localSheetId="5">#REF!</definedName>
    <definedName name="well_mgd_chrg_rel">#REF!</definedName>
    <definedName name="well_mgd_chrg_rel1" localSheetId="4">#REF!</definedName>
    <definedName name="well_mgd_chrg_rel1" localSheetId="5">#REF!</definedName>
    <definedName name="well_mgd_chrg_rel1">#REF!</definedName>
    <definedName name="well_mgd_chrg_rel2" localSheetId="4">#REF!</definedName>
    <definedName name="well_mgd_chrg_rel2" localSheetId="5">#REF!</definedName>
    <definedName name="well_mgd_chrg_rel2">#REF!</definedName>
    <definedName name="well_mgd_chrg1" localSheetId="4">#REF!</definedName>
    <definedName name="well_mgd_chrg1" localSheetId="5">#REF!</definedName>
    <definedName name="well_mgd_chrg1">#REF!</definedName>
    <definedName name="well_mgd_chrg2" localSheetId="4">#REF!</definedName>
    <definedName name="well_mgd_chrg2" localSheetId="5">#REF!</definedName>
    <definedName name="well_mgd_chrg2">#REF!</definedName>
    <definedName name="well_mgd_util" localSheetId="4">#REF!</definedName>
    <definedName name="well_mgd_util" localSheetId="5">#REF!</definedName>
    <definedName name="well_mgd_util">#REF!</definedName>
    <definedName name="well_mgd_util_dist" localSheetId="4">#REF!</definedName>
    <definedName name="well_mgd_util_dist" localSheetId="5">#REF!</definedName>
    <definedName name="well_mgd_util_dist">#REF!</definedName>
    <definedName name="well_mgd_util_dist1" localSheetId="4">#REF!</definedName>
    <definedName name="well_mgd_util_dist1" localSheetId="5">#REF!</definedName>
    <definedName name="well_mgd_util_dist1">#REF!</definedName>
    <definedName name="well_mgd_util_dist2" localSheetId="4">#REF!</definedName>
    <definedName name="well_mgd_util_dist2" localSheetId="5">#REF!</definedName>
    <definedName name="well_mgd_util_dist2">#REF!</definedName>
    <definedName name="well_mgd_util1" localSheetId="4">#REF!</definedName>
    <definedName name="well_mgd_util1" localSheetId="5">#REF!</definedName>
    <definedName name="well_mgd_util1">#REF!</definedName>
    <definedName name="well_mgd_util2" localSheetId="4">#REF!</definedName>
    <definedName name="well_mgd_util2" localSheetId="5">#REF!</definedName>
    <definedName name="well_mgd_util2">#REF!</definedName>
    <definedName name="wer" hidden="1">[18]trends!#REF!</definedName>
    <definedName name="why">'[19]Liability (Non-Cred)'!$B$2:$AB$75</definedName>
    <definedName name="work_data4_0" localSheetId="4">OFFSET(#REF!,0,0,#REF!-1,1)</definedName>
    <definedName name="work_data4_0" localSheetId="5">OFFSET(#REF!,0,0,#REF!-1,1)</definedName>
    <definedName name="work_data4_0">OFFSET(#REF!,0,0,#REF!-1,1)</definedName>
    <definedName name="work_data4_1" localSheetId="4">OFFSET(#REF!,0,0,#REF!,1)</definedName>
    <definedName name="work_data4_1" localSheetId="5">OFFSET(#REF!,0,0,#REF!,1)</definedName>
    <definedName name="work_data4_1">OFFSET(#REF!,0,0,#REF!,1)</definedName>
    <definedName name="work_data4_2" localSheetId="4">OFFSET(#REF!,0,0,#REF!,1)</definedName>
    <definedName name="work_data4_2" localSheetId="5">OFFSET(#REF!,0,0,#REF!,1)</definedName>
    <definedName name="work_data4_2">OFFSET(#REF!,0,0,#REF!,1)</definedName>
    <definedName name="work_data4_3" localSheetId="4">OFFSET(#REF!,0,0,1,#REF!)</definedName>
    <definedName name="work_data4_3" localSheetId="5">OFFSET(#REF!,0,0,1,#REF!)</definedName>
    <definedName name="work_data4_3">OFFSET(#REF!,0,0,1,#REF!)</definedName>
    <definedName name="work_data4_4" localSheetId="4">OFFSET(#REF!,0,0,#REF!-1,1)</definedName>
    <definedName name="work_data4_4" localSheetId="5">OFFSET(#REF!,0,0,#REF!-1,1)</definedName>
    <definedName name="work_data4_4">OFFSET(#REF!,0,0,#REF!-1,1)</definedName>
    <definedName name="work_data4_5" localSheetId="4">OFFSET(#REF!,0,0,#REF!,#REF!-1)</definedName>
    <definedName name="work_data4_5" localSheetId="5">OFFSET(#REF!,0,0,#REF!,#REF!-1)</definedName>
    <definedName name="work_data4_5">OFFSET(#REF!,0,0,#REF!,#REF!-1)</definedName>
    <definedName name="work_data4_inc_mnth" localSheetId="4">OFFSET(#REF!,0,0,#REF!,1)</definedName>
    <definedName name="work_data4_inc_mnth" localSheetId="5">OFFSET(#REF!,0,0,#REF!,1)</definedName>
    <definedName name="work_data4_inc_mnth">OFFSET(#REF!,0,0,#REF!,1)</definedName>
    <definedName name="work_data4_members" localSheetId="4">OFFSET(#REF!,0,0,#REF!,1)</definedName>
    <definedName name="work_data4_members" localSheetId="5">OFFSET(#REF!,0,0,#REF!,1)</definedName>
    <definedName name="work_data4_members">OFFSET(#REF!,0,0,#REF!,1)</definedName>
    <definedName name="wrn.Adjusted._.Mod._.Managed." localSheetId="4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5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4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5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4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5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5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localSheetId="4" hidden="1">{"Regular_1",#N/A,FALSE,"Trend Form";"Disability_1",#N/A,FALSE,"Trend Form";"Detail_1",#N/A,FALSE,"Trend Form"}</definedName>
    <definedName name="wrn.Draft_COBRA_1." localSheetId="5" hidden="1">{"Regular_1",#N/A,FALSE,"Trend Form";"Disability_1",#N/A,FALSE,"Trend Form";"Detail_1",#N/A,FALSE,"Trend Form"}</definedName>
    <definedName name="wrn.Draft_COBRA_1." hidden="1">{"Regular_1",#N/A,FALSE,"Trend Form";"Disability_1",#N/A,FALSE,"Trend Form";"Detail_1",#N/A,FALSE,"Trend Form"}</definedName>
    <definedName name="wrn.Draft_COBRA_1_2." localSheetId="4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5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localSheetId="4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5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localSheetId="4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5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localSheetId="4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5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localSheetId="4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5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localSheetId="4" hidden="1">{"Self_Summary",#N/A,FALSE,"Trend Form";"Self_Detail_1",#N/A,FALSE,"Trend Form";"Self_Detail_2",#N/A,FALSE,"Trend Form";"Self_Detail_3",#N/A,FALSE,"Trend Form"}</definedName>
    <definedName name="wrn.Draft_Self." localSheetId="5" hidden="1">{"Self_Summary",#N/A,FALSE,"Trend Form";"Self_Detail_1",#N/A,FALSE,"Trend Form";"Self_Detail_2",#N/A,FALSE,"Trend Form";"Self_Detail_3",#N/A,FALSE,"Trend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localSheetId="4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5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localSheetId="4" hidden="1">{"rates",#N/A,FALSE,"Summary"}</definedName>
    <definedName name="wrn.rates." localSheetId="5" hidden="1">{"rates",#N/A,FALSE,"Summary"}</definedName>
    <definedName name="wrn.rates." hidden="1">{"rates",#N/A,FALSE,"Summary"}</definedName>
    <definedName name="wrn.Section._.2._.Non._.Medical." localSheetId="4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5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localSheetId="4" hidden="1">{#N/A,#N/A,FALSE,"Sheet1";#N/A,#N/A,FALSE,"Page1";#N/A,#N/A,FALSE,"Page2"}</definedName>
    <definedName name="wrn.Summary." localSheetId="5" hidden="1">{#N/A,#N/A,FALSE,"Sheet1";#N/A,#N/A,FALSE,"Page1";#N/A,#N/A,FALSE,"Page2"}</definedName>
    <definedName name="wrn.Summary." hidden="1">{#N/A,#N/A,FALSE,"Sheet1";#N/A,#N/A,FALSE,"Page1";#N/A,#N/A,FALSE,"Page2"}</definedName>
    <definedName name="ws">[89]BOC!$B$2:$Q$49</definedName>
    <definedName name="x" localSheetId="4">#REF!</definedName>
    <definedName name="x" localSheetId="5">#REF!</definedName>
    <definedName name="x">#REF!</definedName>
    <definedName name="xx" localSheetId="4">#REF!</definedName>
    <definedName name="xx" localSheetId="5">#REF!</definedName>
    <definedName name="xx">#REF!</definedName>
    <definedName name="xxxxx">'[90]All Hosp Data'!$A$1:$M$1000</definedName>
    <definedName name="y">[50]BOC!$B$2:$C$35</definedName>
    <definedName name="YEAR_MO_BEGIN" localSheetId="4">#REF!</definedName>
    <definedName name="YEAR_MO_BEGIN" localSheetId="5">#REF!</definedName>
    <definedName name="YEAR_MO_BEGIN">#REF!</definedName>
    <definedName name="YEAR_MO_END" localSheetId="4">#REF!</definedName>
    <definedName name="YEAR_MO_END" localSheetId="5">#REF!</definedName>
    <definedName name="YEAR_MO_END">#REF!</definedName>
    <definedName name="Year2014" localSheetId="4">#REF!</definedName>
    <definedName name="Year2014" localSheetId="5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 localSheetId="4">#REF!</definedName>
    <definedName name="zip" localSheetId="5">#REF!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9" l="1"/>
  <c r="D12" i="9"/>
  <c r="D13" i="9"/>
  <c r="D42" i="9" s="1"/>
  <c r="D46" i="9" s="1"/>
  <c r="D14" i="9"/>
  <c r="C15" i="9"/>
  <c r="D16" i="9"/>
  <c r="D49" i="9" s="1"/>
  <c r="D17" i="9"/>
  <c r="D50" i="9" s="1"/>
  <c r="D18" i="9"/>
  <c r="D32" i="9"/>
  <c r="B41" i="9"/>
  <c r="B45" i="9" s="1"/>
  <c r="B49" i="9" s="1"/>
  <c r="C41" i="9"/>
  <c r="D41" i="9"/>
  <c r="B42" i="9"/>
  <c r="B46" i="9" s="1"/>
  <c r="B50" i="9" s="1"/>
  <c r="C42" i="9"/>
  <c r="C46" i="9" s="1"/>
  <c r="B43" i="9"/>
  <c r="C43" i="9"/>
  <c r="D43" i="9"/>
  <c r="D47" i="9" s="1"/>
  <c r="B47" i="9"/>
  <c r="B51" i="9" s="1"/>
  <c r="C47" i="9"/>
  <c r="C49" i="9"/>
  <c r="C50" i="9"/>
  <c r="C51" i="9"/>
  <c r="D51" i="9"/>
  <c r="C55" i="9"/>
  <c r="C56" i="9"/>
  <c r="C58" i="9"/>
  <c r="C59" i="9"/>
  <c r="C45" i="9" l="1"/>
  <c r="C52" i="9" s="1"/>
  <c r="D11" i="9"/>
  <c r="C61" i="9"/>
  <c r="C62" i="9" s="1"/>
  <c r="C63" i="9" s="1"/>
  <c r="D45" i="9"/>
  <c r="D52" i="9" s="1"/>
  <c r="D61" i="9" s="1"/>
  <c r="D62" i="9" s="1"/>
  <c r="D63" i="9" s="1"/>
  <c r="D15" i="9"/>
  <c r="B26" i="8"/>
  <c r="B27" i="8" s="1"/>
  <c r="B29" i="8"/>
  <c r="B61" i="8"/>
  <c r="B62" i="8"/>
  <c r="B65" i="8"/>
  <c r="B69" i="8"/>
  <c r="B70" i="8"/>
  <c r="B72" i="8"/>
  <c r="B75" i="8" s="1"/>
  <c r="B73" i="8"/>
  <c r="B105" i="8"/>
  <c r="B109" i="8"/>
  <c r="B114" i="8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5" i="8"/>
  <c r="C65" i="9" l="1"/>
  <c r="C66" i="9"/>
  <c r="B30" i="8"/>
  <c r="B136" i="8"/>
  <c r="B138" i="8" s="1"/>
  <c r="C12" i="7"/>
  <c r="D12" i="7"/>
  <c r="E12" i="7"/>
  <c r="F12" i="7"/>
  <c r="G12" i="7"/>
  <c r="C18" i="7"/>
  <c r="D18" i="7"/>
  <c r="C26" i="7" s="1"/>
  <c r="E18" i="7"/>
  <c r="C27" i="7" s="1"/>
  <c r="F18" i="7"/>
  <c r="C28" i="7" s="1"/>
  <c r="G18" i="7"/>
  <c r="C19" i="7"/>
  <c r="C33" i="7" s="1"/>
  <c r="E33" i="7" s="1"/>
  <c r="D19" i="7"/>
  <c r="E19" i="7"/>
  <c r="F19" i="7"/>
  <c r="C36" i="7" s="1"/>
  <c r="G19" i="7"/>
  <c r="C20" i="7"/>
  <c r="D20" i="7"/>
  <c r="E20" i="7"/>
  <c r="C43" i="7" s="1"/>
  <c r="F20" i="7"/>
  <c r="G20" i="7"/>
  <c r="C45" i="7" s="1"/>
  <c r="C25" i="7"/>
  <c r="D25" i="7"/>
  <c r="D33" i="7" s="1"/>
  <c r="C29" i="7"/>
  <c r="C34" i="7"/>
  <c r="C35" i="7"/>
  <c r="C37" i="7"/>
  <c r="C41" i="7"/>
  <c r="C42" i="7"/>
  <c r="C44" i="7"/>
  <c r="E25" i="7" l="1"/>
  <c r="C48" i="7" s="1"/>
  <c r="D26" i="7"/>
  <c r="D41" i="7"/>
  <c r="E41" i="7" s="1"/>
  <c r="C31" i="6"/>
  <c r="D31" i="6"/>
  <c r="C32" i="6"/>
  <c r="D32" i="6"/>
  <c r="C33" i="6"/>
  <c r="C40" i="6" s="1"/>
  <c r="D33" i="6"/>
  <c r="B73" i="6" s="1"/>
  <c r="D73" i="6" s="1"/>
  <c r="C35" i="6"/>
  <c r="D35" i="6"/>
  <c r="C36" i="6"/>
  <c r="D36" i="6"/>
  <c r="C37" i="6"/>
  <c r="D37" i="6"/>
  <c r="C38" i="6"/>
  <c r="D38" i="6"/>
  <c r="C48" i="6"/>
  <c r="D48" i="6"/>
  <c r="B75" i="6" s="1"/>
  <c r="D75" i="6" s="1"/>
  <c r="C51" i="6"/>
  <c r="D51" i="6"/>
  <c r="C81" i="6"/>
  <c r="C82" i="6"/>
  <c r="C84" i="6" s="1"/>
  <c r="C83" i="6"/>
  <c r="C90" i="6"/>
  <c r="C95" i="6"/>
  <c r="C96" i="6"/>
  <c r="C97" i="6"/>
  <c r="C98" i="6"/>
  <c r="C104" i="6"/>
  <c r="D42" i="7" l="1"/>
  <c r="E42" i="7" s="1"/>
  <c r="D34" i="7"/>
  <c r="E34" i="7" s="1"/>
  <c r="D27" i="7"/>
  <c r="D95" i="6"/>
  <c r="D81" i="6"/>
  <c r="C42" i="6"/>
  <c r="C44" i="6"/>
  <c r="D90" i="6"/>
  <c r="D104" i="6"/>
  <c r="D40" i="6"/>
  <c r="D11" i="5"/>
  <c r="D12" i="5"/>
  <c r="D19" i="5"/>
  <c r="D23" i="5" s="1"/>
  <c r="D20" i="5"/>
  <c r="D41" i="5"/>
  <c r="E44" i="5"/>
  <c r="E45" i="5"/>
  <c r="E47" i="5"/>
  <c r="E50" i="5" s="1"/>
  <c r="E55" i="5" s="1"/>
  <c r="E48" i="5"/>
  <c r="E49" i="5"/>
  <c r="E52" i="5"/>
  <c r="E53" i="5"/>
  <c r="D55" i="5"/>
  <c r="D56" i="5"/>
  <c r="D58" i="5"/>
  <c r="D63" i="5" s="1"/>
  <c r="E61" i="5"/>
  <c r="D83" i="5"/>
  <c r="D84" i="5" s="1"/>
  <c r="E83" i="5"/>
  <c r="E118" i="5" s="1"/>
  <c r="D86" i="5"/>
  <c r="E86" i="5"/>
  <c r="E121" i="5" s="1"/>
  <c r="D87" i="5"/>
  <c r="D89" i="5" s="1"/>
  <c r="D124" i="5" s="1"/>
  <c r="E87" i="5"/>
  <c r="D88" i="5"/>
  <c r="D123" i="5" s="1"/>
  <c r="E88" i="5"/>
  <c r="E123" i="5" s="1"/>
  <c r="E89" i="5"/>
  <c r="E124" i="5" s="1"/>
  <c r="D91" i="5"/>
  <c r="D126" i="5" s="1"/>
  <c r="E91" i="5"/>
  <c r="E126" i="5" s="1"/>
  <c r="E92" i="5"/>
  <c r="E127" i="5" s="1"/>
  <c r="E100" i="5"/>
  <c r="D118" i="5"/>
  <c r="D121" i="5"/>
  <c r="D122" i="5"/>
  <c r="E122" i="5"/>
  <c r="E135" i="5"/>
  <c r="D28" i="7" l="1"/>
  <c r="D35" i="7"/>
  <c r="E35" i="7" s="1"/>
  <c r="D43" i="7"/>
  <c r="E43" i="7" s="1"/>
  <c r="D42" i="6"/>
  <c r="D44" i="6"/>
  <c r="C52" i="6"/>
  <c r="C46" i="6"/>
  <c r="C49" i="6"/>
  <c r="E56" i="5"/>
  <c r="E58" i="5" s="1"/>
  <c r="E63" i="5" s="1"/>
  <c r="D66" i="5" s="1"/>
  <c r="D119" i="5"/>
  <c r="E84" i="5"/>
  <c r="D92" i="5"/>
  <c r="D127" i="5" s="1"/>
  <c r="T65" i="4"/>
  <c r="U65" i="4" s="1"/>
  <c r="S65" i="4"/>
  <c r="U64" i="4"/>
  <c r="T64" i="4"/>
  <c r="R61" i="4" a="1"/>
  <c r="S64" i="4" s="1"/>
  <c r="R61" i="4"/>
  <c r="T61" i="4" s="1"/>
  <c r="U61" i="4" s="1"/>
  <c r="Q46" i="4"/>
  <c r="Q53" i="4" s="1"/>
  <c r="AB39" i="4"/>
  <c r="AA39" i="4"/>
  <c r="AB38" i="4"/>
  <c r="AA38" i="4"/>
  <c r="Z38" i="4"/>
  <c r="AB37" i="4"/>
  <c r="AA37" i="4"/>
  <c r="Z37" i="4"/>
  <c r="Y37" i="4"/>
  <c r="AB36" i="4"/>
  <c r="AA36" i="4"/>
  <c r="Z36" i="4"/>
  <c r="Y36" i="4"/>
  <c r="X36" i="4"/>
  <c r="AA35" i="4"/>
  <c r="Z35" i="4"/>
  <c r="Y35" i="4"/>
  <c r="X35" i="4"/>
  <c r="W35" i="4"/>
  <c r="Z34" i="4"/>
  <c r="Y34" i="4"/>
  <c r="X34" i="4"/>
  <c r="W34" i="4"/>
  <c r="V34" i="4"/>
  <c r="Y33" i="4"/>
  <c r="X33" i="4"/>
  <c r="W33" i="4"/>
  <c r="V33" i="4"/>
  <c r="U33" i="4"/>
  <c r="X32" i="4"/>
  <c r="W32" i="4"/>
  <c r="V32" i="4"/>
  <c r="U32" i="4"/>
  <c r="T32" i="4"/>
  <c r="W31" i="4"/>
  <c r="V31" i="4"/>
  <c r="U31" i="4"/>
  <c r="T31" i="4"/>
  <c r="S31" i="4"/>
  <c r="V30" i="4"/>
  <c r="U30" i="4"/>
  <c r="T30" i="4"/>
  <c r="S30" i="4"/>
  <c r="R30" i="4"/>
  <c r="U29" i="4"/>
  <c r="T29" i="4"/>
  <c r="S29" i="4"/>
  <c r="R29" i="4"/>
  <c r="Q29" i="4"/>
  <c r="T28" i="4"/>
  <c r="S28" i="4"/>
  <c r="R28" i="4"/>
  <c r="Q28" i="4"/>
  <c r="S27" i="4"/>
  <c r="R27" i="4"/>
  <c r="Q27" i="4"/>
  <c r="Q45" i="4" s="1"/>
  <c r="R26" i="4"/>
  <c r="Q26" i="4"/>
  <c r="Q25" i="4"/>
  <c r="O3" i="4"/>
  <c r="O2" i="4"/>
  <c r="O1" i="4"/>
  <c r="D29" i="7" l="1"/>
  <c r="D36" i="7"/>
  <c r="E36" i="7" s="1"/>
  <c r="D44" i="7"/>
  <c r="E44" i="7" s="1"/>
  <c r="B74" i="6"/>
  <c r="D74" i="6" s="1"/>
  <c r="D46" i="6"/>
  <c r="D49" i="6"/>
  <c r="D52" i="6"/>
  <c r="D94" i="5"/>
  <c r="E119" i="5"/>
  <c r="E94" i="5"/>
  <c r="S62" i="4"/>
  <c r="T62" i="4" s="1"/>
  <c r="U62" i="4" s="1"/>
  <c r="S67" i="4" s="1"/>
  <c r="Q52" i="4"/>
  <c r="S63" i="4" s="1"/>
  <c r="T63" i="4" s="1"/>
  <c r="U63" i="4" s="1"/>
  <c r="D37" i="7" l="1"/>
  <c r="E37" i="7" s="1"/>
  <c r="E38" i="7" s="1"/>
  <c r="C49" i="7" s="1"/>
  <c r="D45" i="7"/>
  <c r="E45" i="7" s="1"/>
  <c r="E46" i="7" s="1"/>
  <c r="C50" i="7" s="1"/>
  <c r="D77" i="6"/>
  <c r="D78" i="6"/>
  <c r="D98" i="6"/>
  <c r="D84" i="6"/>
  <c r="E129" i="5"/>
  <c r="E95" i="5"/>
  <c r="E130" i="5" s="1"/>
  <c r="D95" i="5"/>
  <c r="D130" i="5" s="1"/>
  <c r="D129" i="5"/>
  <c r="C51" i="7" l="1"/>
  <c r="D87" i="6"/>
  <c r="D88" i="6" s="1"/>
  <c r="D91" i="6"/>
  <c r="D92" i="6" s="1"/>
  <c r="D101" i="6"/>
  <c r="D102" i="6" s="1"/>
  <c r="D105" i="6"/>
  <c r="D106" i="6" s="1"/>
  <c r="D97" i="5"/>
  <c r="E97" i="5"/>
  <c r="E102" i="5" l="1"/>
  <c r="E132" i="5"/>
  <c r="E137" i="5" s="1"/>
  <c r="D102" i="5"/>
  <c r="D132" i="5"/>
  <c r="D137" i="5" s="1"/>
  <c r="D140" i="5" l="1"/>
  <c r="D105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<sst xmlns="http://schemas.openxmlformats.org/spreadsheetml/2006/main" count="548" uniqueCount="357">
  <si>
    <t>Excerpt from question:</t>
  </si>
  <si>
    <t>Exam GHVRU: Fall 2024</t>
  </si>
  <si>
    <t>Group and Health Valuation and Regulation Exam</t>
  </si>
  <si>
    <t>Question 1</t>
  </si>
  <si>
    <t xml:space="preserve">EMC previously only sold large group major medical policies but has expanded its offerings to include small group major medical policies </t>
  </si>
  <si>
    <t>beginning January 20X2.</t>
  </si>
  <si>
    <t>You are given the following methodology to calculate IBNR for the small group block: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</si>
  <si>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Use the loss ratio method for the two most recent incurred months.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</si>
  <si>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 xml:space="preserve">Use the development method for payment for all other incurred months. 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</si>
  <si>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Factors should be based on the arithmetic average of the large group development factors from claims incurred in calendar 20X1.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</si>
  <si>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small group pricing loss ratio is 80%.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</si>
  <si>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The large group pricing loss ratio is 85%.</t>
    </r>
  </si>
  <si>
    <t>(b)             (3 points)  Calculate the incurred but not reported (IBNR) claims on the emerging small group block as of June 20X2.</t>
  </si>
  <si>
    <t xml:space="preserve">Show your work. </t>
  </si>
  <si>
    <t>Table 1:  Large group claims ($000s)</t>
  </si>
  <si>
    <t>Incurral Month</t>
  </si>
  <si>
    <t>Paid Month</t>
  </si>
  <si>
    <t>Jan 20X1</t>
  </si>
  <si>
    <t>Feb 20X1</t>
  </si>
  <si>
    <t>Mar 20X1</t>
  </si>
  <si>
    <t>Apr 20X1</t>
  </si>
  <si>
    <t>May 20X1</t>
  </si>
  <si>
    <t>Jun 20X1</t>
  </si>
  <si>
    <t>Jul 20X1</t>
  </si>
  <si>
    <t>Aug 20X1</t>
  </si>
  <si>
    <t>Sep 20X1</t>
  </si>
  <si>
    <t>Oct 20X1</t>
  </si>
  <si>
    <t>Nov 20X1</t>
  </si>
  <si>
    <t>Dec 20X1</t>
  </si>
  <si>
    <t>Jan 20X2</t>
  </si>
  <si>
    <t>Feb 20X2</t>
  </si>
  <si>
    <t>Mar 20X2</t>
  </si>
  <si>
    <t>Apr 20X2</t>
  </si>
  <si>
    <t>Table 2:  Small group cumulative claims ($000s)</t>
  </si>
  <si>
    <t>May 20X2</t>
  </si>
  <si>
    <t>Table 3:  Small group membership and premium – 20X2</t>
  </si>
  <si>
    <t>January</t>
  </si>
  <si>
    <t>February</t>
  </si>
  <si>
    <t>March</t>
  </si>
  <si>
    <t>April</t>
  </si>
  <si>
    <t>May</t>
  </si>
  <si>
    <t>Members</t>
  </si>
  <si>
    <t>Premium PMPM</t>
  </si>
  <si>
    <t>Provide anwser here for part (b).  Show and lable all work</t>
  </si>
  <si>
    <t>Calculate the arithmetic average of the lag 3 and 4 development factors</t>
  </si>
  <si>
    <t>Lag</t>
  </si>
  <si>
    <t>Arithmetic Avg</t>
  </si>
  <si>
    <t>Calculate the completion factors for lags 3 and 4,  since lag 5 is 100% complete</t>
  </si>
  <si>
    <t>Completion Factor</t>
  </si>
  <si>
    <t>Comment</t>
  </si>
  <si>
    <t>Lag 4 Completion / Lag 3 Development</t>
  </si>
  <si>
    <t>Lag 5 Completion / Lag 4 Development</t>
  </si>
  <si>
    <t>LG experience shows 100% completion at lag 5</t>
  </si>
  <si>
    <t>Calculate the ultimate for each small group cell as of June 20X2. Then subtract the ultimate by the paid to calucate IBNR.</t>
  </si>
  <si>
    <t>Total Paid</t>
  </si>
  <si>
    <t>Ultimate</t>
  </si>
  <si>
    <t>IBNR</t>
  </si>
  <si>
    <t>Use the development method, using the Lag 4 calculation</t>
  </si>
  <si>
    <t>Use the development method, using the Lag 3 calculation</t>
  </si>
  <si>
    <t>Use the Loss Ratio Method. The ultimate claims expected equals Membership * Premium * Pricing Loss Ratio.</t>
  </si>
  <si>
    <t>.</t>
  </si>
  <si>
    <t>Small Group IBNR Estimate as of June 20X2</t>
  </si>
  <si>
    <t>in percentage points</t>
  </si>
  <si>
    <t>a decrease of</t>
  </si>
  <si>
    <t>Return on Equity would decrease from 18.1% to 17.3%</t>
  </si>
  <si>
    <t>Return on Equity</t>
  </si>
  <si>
    <t>Total Equity/Net Worth</t>
  </si>
  <si>
    <t>Net Income</t>
  </si>
  <si>
    <t>Income Taxes</t>
  </si>
  <si>
    <t>Pretax Income</t>
  </si>
  <si>
    <t>Total Non-Operating</t>
  </si>
  <si>
    <t>Investment Income</t>
  </si>
  <si>
    <t>Total Expenses</t>
  </si>
  <si>
    <t>Administrative Expenses</t>
  </si>
  <si>
    <t>Health Benefit Expenses - Pharmacy</t>
  </si>
  <si>
    <t>Health Benefit Expenses - Medical</t>
  </si>
  <si>
    <t>Total Revenues</t>
  </si>
  <si>
    <t>Premium Revenues</t>
  </si>
  <si>
    <t>After Change</t>
  </si>
  <si>
    <t>Current</t>
  </si>
  <si>
    <t>Total Leverage Ratio = Total Assets / Total Liabilities</t>
  </si>
  <si>
    <t>ROE = ROA * Total Leverage Ratio</t>
  </si>
  <si>
    <t>ROE = Net Income / Shareholder Equity</t>
  </si>
  <si>
    <t>Formulas:</t>
  </si>
  <si>
    <t>Show your work.</t>
  </si>
  <si>
    <t>(ii)             Return on equity</t>
  </si>
  <si>
    <t>an increase of</t>
  </si>
  <si>
    <t>Return on Assets would increase from 12.6% to 13.4%</t>
  </si>
  <si>
    <t>Return on Assets</t>
  </si>
  <si>
    <t>Total Assets</t>
  </si>
  <si>
    <t>Total Asset Turnover = Revenue / Total Assets</t>
  </si>
  <si>
    <t>ROA = Profit Margin / Total Asset Turnover</t>
  </si>
  <si>
    <t>Return on Assets = Net Income / Total Assets</t>
  </si>
  <si>
    <t>(i)             Return on assets</t>
  </si>
  <si>
    <t>(c)             (2 points)  Calculate the change in:</t>
  </si>
  <si>
    <t>expenses by 3%.  For this alternative plan:</t>
  </si>
  <si>
    <t xml:space="preserve">The CFO has presented an alternative plan where ABC invests in a claim management system. This would increase fixed assets by $75,000,000 and would decrease health benefit </t>
  </si>
  <si>
    <t>Return on Equity would increase from 18.1% to 18.4%</t>
  </si>
  <si>
    <t>Change in Admin Expenses</t>
  </si>
  <si>
    <t>Change in Total Assets</t>
  </si>
  <si>
    <t>This change means fixed assets are reduced from 20,000,000 to 10,000,000 and increases administrative expenses by 3%</t>
  </si>
  <si>
    <t>(b)             (2 points)  Calculate the change in return on equity if this plan is implemented.</t>
  </si>
  <si>
    <t>administrative expenses by 3%.</t>
  </si>
  <si>
    <t>The CFO has presented a plan to outsource some of ABC’s administrative functions. This would allow ABC to sell 50% of its fixed assets at book value and would increase</t>
  </si>
  <si>
    <t>Stock Price</t>
  </si>
  <si>
    <t>k = required rate of return</t>
  </si>
  <si>
    <t>g = growth rate in dividend</t>
  </si>
  <si>
    <t>Dividend/Share</t>
  </si>
  <si>
    <t>Price if required rate of return increased from 10% to 12%</t>
  </si>
  <si>
    <t>&lt;- solve for growth rate in dividend given all other information</t>
  </si>
  <si>
    <t xml:space="preserve">Net income divided by 10 million shares </t>
  </si>
  <si>
    <t>Current Price</t>
  </si>
  <si>
    <t>P/d = 1/(k-g)</t>
  </si>
  <si>
    <t>All earnings are thus paid out in dividends, so total dividends for all shares are equal to net income</t>
  </si>
  <si>
    <t>Earnings Retention Rate = 0%</t>
  </si>
  <si>
    <t>Note</t>
  </si>
  <si>
    <t>(a)             (2 points)  Calculate the new stock price if the required rate of return for an equity investor increased from 10% to 12% using the Gordon Constant Growth Model.</t>
  </si>
  <si>
    <t>Impact on Return on Assets</t>
  </si>
  <si>
    <t>Return on Assets (net inc / assets)</t>
  </si>
  <si>
    <t xml:space="preserve">Assets </t>
  </si>
  <si>
    <t>Impact on Net Profit Margin</t>
  </si>
  <si>
    <t>Net Profit Margin w Initiative (net inc / total rev)</t>
  </si>
  <si>
    <t>Net Income (Op Inc - Tax)</t>
  </si>
  <si>
    <t>Taxes ( 18% * Op Income)</t>
  </si>
  <si>
    <t>Operating Income (8 % Op Margin * Revenue)</t>
  </si>
  <si>
    <t>Total Revenue</t>
  </si>
  <si>
    <t>20X4 Total w ASO Initiative</t>
  </si>
  <si>
    <t>ASO Initiative 20X4</t>
  </si>
  <si>
    <t>ASO Initiative</t>
  </si>
  <si>
    <t>Operating Income (12 % Op Margin * Revenue)</t>
  </si>
  <si>
    <t>20X4 Total w FI Initiative</t>
  </si>
  <si>
    <t>FI Initiative 20X4</t>
  </si>
  <si>
    <t>Fully-Insured Initiative</t>
  </si>
  <si>
    <t>ROA Before Initiative (net inc / assets)</t>
  </si>
  <si>
    <t>Net Profit Margin Before Initiative (net profit / total rev)</t>
  </si>
  <si>
    <t>1.025 ^ 2</t>
  </si>
  <si>
    <t>Total assets</t>
  </si>
  <si>
    <t>1.06 ^ 2</t>
  </si>
  <si>
    <t>Net profit</t>
  </si>
  <si>
    <t>1.04 ^ 2</t>
  </si>
  <si>
    <t>Total revenue</t>
  </si>
  <si>
    <t>CY 20X4 = X2 * trend factor</t>
  </si>
  <si>
    <t>Trend Factor (2 years)</t>
  </si>
  <si>
    <t>CY 20X2 from ques b)</t>
  </si>
  <si>
    <t>Baseline projections to CY 20X4</t>
  </si>
  <si>
    <t>20X4 before Initiative</t>
  </si>
  <si>
    <t>(d)  'Calculate the impact of each expansion initiative on XYZ's Net Profit Margin and Return on Assets in 20X4. Show your work.</t>
  </si>
  <si>
    <t>All balance sheet items</t>
  </si>
  <si>
    <t>Annual increase from 20X2</t>
  </si>
  <si>
    <t>XYZ projects the following changes from its 20X2 position:</t>
  </si>
  <si>
    <t>ASO business</t>
  </si>
  <si>
    <t>Fully-insured business</t>
  </si>
  <si>
    <t>Projected increase to 20X4 total assets</t>
  </si>
  <si>
    <t>Anticipated operating margin</t>
  </si>
  <si>
    <t>Projected increase to 20X4 Revenue</t>
  </si>
  <si>
    <t>Expansion initiative</t>
  </si>
  <si>
    <t>XYZ is considering two expansion initiatives in 20X4, one for its fully-insured business and one for its ASO business.</t>
  </si>
  <si>
    <t>w / y</t>
  </si>
  <si>
    <t>ROE</t>
  </si>
  <si>
    <t>y) =  h + i +j - k - l -m</t>
  </si>
  <si>
    <t>Total Equity</t>
  </si>
  <si>
    <t xml:space="preserve"> w / x</t>
  </si>
  <si>
    <t>ROA</t>
  </si>
  <si>
    <t>x) = h + i + j</t>
  </si>
  <si>
    <t>w / p</t>
  </si>
  <si>
    <t>Net Profit Margin</t>
  </si>
  <si>
    <t>w) = u - v</t>
  </si>
  <si>
    <t>v) = 0.18 * u</t>
  </si>
  <si>
    <t>Taxes</t>
  </si>
  <si>
    <t>u) = p - t</t>
  </si>
  <si>
    <t>Operating Income</t>
  </si>
  <si>
    <t xml:space="preserve">t) = q + r + s </t>
  </si>
  <si>
    <t>Total Claims &amp; Expenses</t>
  </si>
  <si>
    <t>s) = f x (1 - d) x g</t>
  </si>
  <si>
    <t>ASO expenses</t>
  </si>
  <si>
    <t>r) = c x n</t>
  </si>
  <si>
    <t>Fully insured expenses</t>
  </si>
  <si>
    <t>q) = b x n</t>
  </si>
  <si>
    <t>Fully insured Claims</t>
  </si>
  <si>
    <t>p) = n + o</t>
  </si>
  <si>
    <t>o) =  e x (1 - d)  x g</t>
  </si>
  <si>
    <t>ASO revenue</t>
  </si>
  <si>
    <t>n) = a x d x g</t>
  </si>
  <si>
    <t xml:space="preserve">Fully insured Revenue </t>
  </si>
  <si>
    <t>CY 20X2</t>
  </si>
  <si>
    <t>CY 20X1</t>
  </si>
  <si>
    <t>(iii) Return on equity</t>
  </si>
  <si>
    <t>(ii) Return on assets</t>
  </si>
  <si>
    <t>(i) Net profit margin</t>
  </si>
  <si>
    <t>(2 points) Calculate the following metrics for XYZ in CY 20X1 and CY 20X2.  Show your work.</t>
  </si>
  <si>
    <t>(b)</t>
  </si>
  <si>
    <t>XYZ has an effective income tax rate of 18%</t>
  </si>
  <si>
    <t>Other liabilities</t>
  </si>
  <si>
    <t>m)</t>
  </si>
  <si>
    <t>Long-term debt</t>
  </si>
  <si>
    <t>l)</t>
  </si>
  <si>
    <t>Current liabilities</t>
  </si>
  <si>
    <t>k)</t>
  </si>
  <si>
    <t>Other assets</t>
  </si>
  <si>
    <t>j)</t>
  </si>
  <si>
    <t>Fixed assets</t>
  </si>
  <si>
    <t>i)</t>
  </si>
  <si>
    <t>Current assets</t>
  </si>
  <si>
    <t>h)</t>
  </si>
  <si>
    <t>Balance sheet</t>
  </si>
  <si>
    <t>Total member months</t>
  </si>
  <si>
    <t>g)</t>
  </si>
  <si>
    <t>ASO admin expense PMPM</t>
  </si>
  <si>
    <t>f)</t>
  </si>
  <si>
    <t>ASO revenue PMPM</t>
  </si>
  <si>
    <t>e)</t>
  </si>
  <si>
    <t>Fully-insured enrollment as % of total</t>
  </si>
  <si>
    <t>d)</t>
  </si>
  <si>
    <t>Fully-insured expense ratio</t>
  </si>
  <si>
    <t>c)</t>
  </si>
  <si>
    <t>Fully-insured loss ratio</t>
  </si>
  <si>
    <t>b)</t>
  </si>
  <si>
    <t>Fully-insured revenue PMPM</t>
  </si>
  <si>
    <t>a)</t>
  </si>
  <si>
    <t>Operating metrics</t>
  </si>
  <si>
    <t>and XYZ’s projected changes from its CY 20X2 position.</t>
  </si>
  <si>
    <t>In the Excel spreadsheet, you are provided excerpts from XYZ's financial statements, details of the 20X4 expansion initiatives is considering,</t>
  </si>
  <si>
    <t>Question 3</t>
  </si>
  <si>
    <t>Total</t>
  </si>
  <si>
    <t>Individual LTC</t>
  </si>
  <si>
    <t>Group LTD</t>
  </si>
  <si>
    <t>Comprehensive (combine ACA)</t>
  </si>
  <si>
    <t>As of 20X1</t>
  </si>
  <si>
    <t>XYZ total PDR:</t>
  </si>
  <si>
    <t>20X6</t>
  </si>
  <si>
    <t>20X5</t>
  </si>
  <si>
    <t>20X4</t>
  </si>
  <si>
    <t>20X3</t>
  </si>
  <si>
    <t>20X2</t>
  </si>
  <si>
    <t>Long Duration Products use total projection to evaluate PDR.</t>
  </si>
  <si>
    <t>APV Losses</t>
  </si>
  <si>
    <t>v(t)</t>
  </si>
  <si>
    <t>Year</t>
  </si>
  <si>
    <t xml:space="preserve">PDR is only calculated to end of contract period. </t>
  </si>
  <si>
    <t xml:space="preserve">** Since ACA is only sold in 12 month contracts, future projected losses will be re-evaluated after the policies are sold at the end of the following year. </t>
  </si>
  <si>
    <t>Discount Rate</t>
  </si>
  <si>
    <t>Major Medical (combine ACA)</t>
  </si>
  <si>
    <t>PDR Groupings:</t>
  </si>
  <si>
    <t>(d)             (2 points)  Calculate XYZ’s premium deficiency reserve at the end of 20X1 using the projected underwriting cash flows and a 5% discount rate.</t>
  </si>
  <si>
    <t>Individual ACA Gold Plans</t>
  </si>
  <si>
    <t>Individual ACA Silver Plans</t>
  </si>
  <si>
    <t>In $ Millions</t>
  </si>
  <si>
    <t>Projected Underwriting Cash Flows</t>
  </si>
  <si>
    <t>its three lines of business.</t>
  </si>
  <si>
    <t>ABC is evaluating a strategic acquisition of XYZ, another health insurer.  You are given the following projection of the XYZ’s underwriting cash flows across</t>
  </si>
  <si>
    <t>Question 4</t>
  </si>
  <si>
    <t>Total Revenue (1-25)</t>
  </si>
  <si>
    <t>Total Revenue (6-25)</t>
  </si>
  <si>
    <t>Newly Eligible + Original</t>
  </si>
  <si>
    <t>Drug Cost</t>
  </si>
  <si>
    <t>Years (6-25)</t>
  </si>
  <si>
    <t>Years (1-5)</t>
  </si>
  <si>
    <t>Years of Exclusivity on Market</t>
  </si>
  <si>
    <t>New Exclusivity End Date</t>
  </si>
  <si>
    <t>Calculation</t>
  </si>
  <si>
    <t>Answer</t>
  </si>
  <si>
    <t>Annual Price Increase</t>
  </si>
  <si>
    <t>Secondary Electing</t>
  </si>
  <si>
    <t>Secondary Population</t>
  </si>
  <si>
    <t>Initial Electing</t>
  </si>
  <si>
    <t>Initial Eligible Population</t>
  </si>
  <si>
    <t>Initial Price</t>
  </si>
  <si>
    <t>Secondary Patent Granted</t>
  </si>
  <si>
    <t>Current Year</t>
  </si>
  <si>
    <t>Initial Patent Granted</t>
  </si>
  <si>
    <t>Given in Question</t>
  </si>
  <si>
    <t>(e)             (3 points)  Calculate the total revenue for Panacea over its exclusivity window if the secondary patent is approved.</t>
  </si>
  <si>
    <t xml:space="preserve">     •     Brand X will be able to increase the price of Panacea by 10% starting in 2030 and every year thereafter thru the end of the exclusivity period</t>
  </si>
  <si>
    <t xml:space="preserve">     •     50,000 more patients will be eligible for the treatment, of which 20% will elect to take the drug</t>
  </si>
  <si>
    <t xml:space="preserve">     •     Shady Pharmaceutical and FollowAlong will not be allowed to sell generic Panacea and have no plans to pursue future entry</t>
  </si>
  <si>
    <t>If the patent is approved:</t>
  </si>
  <si>
    <t>There is a chance a secondary patent will be approved for Panacea in 2030 for a new indication.</t>
  </si>
  <si>
    <t>Total Revenue thru 2060</t>
  </si>
  <si>
    <t>Revenue Jan 2045- Dec 2060</t>
  </si>
  <si>
    <t>Revenue Jan 2040- Dec 2044</t>
  </si>
  <si>
    <t>New Panacea Market Share</t>
  </si>
  <si>
    <t>New Panacea Price</t>
  </si>
  <si>
    <t>Jan 2045- Dec 2060</t>
  </si>
  <si>
    <t>Jan 2040 - Dec 2044</t>
  </si>
  <si>
    <t>FollowAlong Discount</t>
  </si>
  <si>
    <t>Shady Pharmaceutical Discount</t>
  </si>
  <si>
    <t>FollowAlong Entry</t>
  </si>
  <si>
    <t>Shady Pharmaceutical Entry</t>
  </si>
  <si>
    <t>Electing</t>
  </si>
  <si>
    <t>Eligible Pop</t>
  </si>
  <si>
    <t>Price</t>
  </si>
  <si>
    <t>End Year</t>
  </si>
  <si>
    <t>Patent Granted</t>
  </si>
  <si>
    <t>(d)             (2 points)  Calculate Brand X’s estimated revenue from the end of exclusivity through 2060.</t>
  </si>
  <si>
    <t xml:space="preserve">     •     Brand X matches the lowest competitor’s pricing upon entry</t>
  </si>
  <si>
    <t xml:space="preserve">     •     All drugs achieve equal market share upon entry</t>
  </si>
  <si>
    <t xml:space="preserve">     •     No additional generic entrants</t>
  </si>
  <si>
    <t>You are given the following:</t>
  </si>
  <si>
    <t>5 years after expiration of exclusivity window</t>
  </si>
  <si>
    <t>FollowAlong</t>
  </si>
  <si>
    <t>Upon expiration of exclusivity window</t>
  </si>
  <si>
    <t>Shady Pharmaceutical</t>
  </si>
  <si>
    <t>Discount off Panacea’s original price</t>
  </si>
  <si>
    <t>Readiness to Sell</t>
  </si>
  <si>
    <t>Competitor</t>
  </si>
  <si>
    <t>Two competitors plan on selling a generic version of Panacea after the exclusivity window ends. The competitors’ plans are summarized below:</t>
  </si>
  <si>
    <t>Eligible and Electing</t>
  </si>
  <si>
    <t>Exclusivity End</t>
  </si>
  <si>
    <t>(c)             (1 point)  Calculate Brand X’s estimated revenue for Panacea over its exclusivity window.</t>
  </si>
  <si>
    <t xml:space="preserve">     •     The interest rate is 0%.</t>
  </si>
  <si>
    <t xml:space="preserve">     •     No patent continuations are expected.</t>
  </si>
  <si>
    <t xml:space="preserve">          o     No change in population or utilization is expected.</t>
  </si>
  <si>
    <t xml:space="preserve">          o     They will continue to take the drug annually.</t>
  </si>
  <si>
    <t xml:space="preserve">          o     20% will elect to take the drug.</t>
  </si>
  <si>
    <t xml:space="preserve">     •     100,000 patients will be eligible for the treatment: </t>
  </si>
  <si>
    <t xml:space="preserve">     •      The price will remain $20,000 per year. </t>
  </si>
  <si>
    <t>You are given the following assumptions:</t>
  </si>
  <si>
    <t xml:space="preserve">Panacea is approved by the FDA for use starting in 2025. A patent for Panacea was granted in 2020. </t>
  </si>
  <si>
    <t>Question 5</t>
  </si>
  <si>
    <t>Change in ACL</t>
  </si>
  <si>
    <t>ACL</t>
  </si>
  <si>
    <t>RBCAC w/ Operational Risk</t>
  </si>
  <si>
    <t>RBCAC</t>
  </si>
  <si>
    <t>H4</t>
  </si>
  <si>
    <t>H3</t>
  </si>
  <si>
    <t>H2</t>
  </si>
  <si>
    <t>H1</t>
  </si>
  <si>
    <t>H0</t>
  </si>
  <si>
    <t>Other RBCAC Components</t>
  </si>
  <si>
    <t>Claims</t>
  </si>
  <si>
    <t>Risk Factors</t>
  </si>
  <si>
    <t>New</t>
  </si>
  <si>
    <t>Original</t>
  </si>
  <si>
    <t>Premium</t>
  </si>
  <si>
    <t>H2 Calculation</t>
  </si>
  <si>
    <t>Assume no Managed Care Risk Adjustment Factors</t>
  </si>
  <si>
    <t>Other Health</t>
  </si>
  <si>
    <t>Dental &amp; Vision</t>
  </si>
  <si>
    <t>Comprehensive</t>
  </si>
  <si>
    <t>$25+ Million</t>
  </si>
  <si>
    <t>$3-$25 Million</t>
  </si>
  <si>
    <t>$0-$3 Million</t>
  </si>
  <si>
    <t>Underwriting Risk Factors by Annual Earned Revenue Tier</t>
  </si>
  <si>
    <t>2) Dental &amp; Vision Incurred Claims decreased by 10%  due to a mis-applied reserve factor in the original reporting.</t>
  </si>
  <si>
    <t>1) Comprehensive Annual Earned Revenue increased by $5,000,000 to reflect a premium receivable that was missed in the original reporting.</t>
  </si>
  <si>
    <t>Material errors:</t>
  </si>
  <si>
    <t>Business Risk:</t>
  </si>
  <si>
    <t>Credit Risk:</t>
  </si>
  <si>
    <t>Asset Risk for Other Assets:</t>
  </si>
  <si>
    <t>Insurance Affiates and Misc. Other Amounts:</t>
  </si>
  <si>
    <t>Incurred Claims</t>
  </si>
  <si>
    <t>Annual Earned Revenue</t>
  </si>
  <si>
    <t>Revised</t>
  </si>
  <si>
    <t>(b)             (7 points)  Calculate the change in the ACL capital requirement.</t>
  </si>
  <si>
    <t>In the Excel spreadsheet, you are given the company’s financial information.</t>
  </si>
  <si>
    <t>During your company’s review of the Authorized Control Level (ACL) calculation, you discover two material errors.</t>
  </si>
  <si>
    <t>Question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</si>
</sst>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;\(#,##0\);\-_)"/>
    <numFmt numFmtId="165" formatCode="0.000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&quot;$&quot;#,##0"/>
    <numFmt numFmtId="169" formatCode="#,##0.0000"/>
    <numFmt numFmtId="170" formatCode="0.0000"/>
    <numFmt numFmtId="171" formatCode="&quot;$&quot;#,##0.00"/>
    <numFmt numFmtId="172" formatCode="_(&quot;$&quot;* #,##0_);_(&quot;$&quot;* \(#,##0\);_(&quot;$&quot;* &quot;-&quot;??_);_(@_)"/>
    <numFmt numFmtId="173" formatCode="0.0%"/>
    <numFmt numFmtId="174" formatCode="0.000%"/>
    <numFmt numFmtId="175" formatCode="_(* #,##0.0000_);_(* \(#,##0.0000\);_(* &quot;-&quot;??_);_(@_)"/>
    <numFmt numFmtId="176" formatCode="0.0"/>
    <numFmt numFmtId="177" formatCode="_(* #,##0_);_(* \(#,##0\);_(* &quot;-&quot;??_);_(@_)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Times New Roman"/>
      <family val="1"/>
    </font>
    <font>
      <sz val="12"/>
      <color theme="1"/>
      <name val="Times New Roman"/>
      <family val="1"/>
    </font>
    <font>
      <sz val="7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1"/>
      <color theme="1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1"/>
      <color theme="1"/>
      <name val="SwissReSans"/>
      <family val="2"/>
    </font>
    <font>
      <b/>
      <sz val="11"/>
      <color theme="1"/>
      <name val="Calibri"/>
      <family val="2"/>
    </font>
    <font>
      <sz val="12"/>
      <name val="Times New Roman"/>
      <family val="1"/>
    </font>
    <font>
      <sz val="12"/>
      <color rgb="FF00B050"/>
      <name val="Times New Roman"/>
      <family val="1"/>
    </font>
    <font>
      <b/>
      <sz val="12"/>
      <color rgb="FF00B05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name val="Times New Roman"/>
      <family val="1"/>
    </font>
    <font>
      <i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i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10" fillId="0" borderId="0"/>
    <xf numFmtId="44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0" borderId="0"/>
    <xf numFmtId="0" fontId="13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3" borderId="0" xfId="0" quotePrefix="1" applyFont="1" applyFill="1" applyAlignment="1">
      <alignment horizontal="left"/>
    </xf>
    <xf numFmtId="0" fontId="0" fillId="3" borderId="0" xfId="0" applyFill="1"/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left" vertical="center" indent="5"/>
    </xf>
    <xf numFmtId="0" fontId="6" fillId="3" borderId="0" xfId="0" applyFont="1" applyFill="1" applyAlignment="1">
      <alignment horizontal="left" vertical="center" indent="8"/>
    </xf>
    <xf numFmtId="0" fontId="0" fillId="4" borderId="0" xfId="0" applyFill="1"/>
    <xf numFmtId="0" fontId="7" fillId="3" borderId="0" xfId="0" applyFont="1" applyFill="1"/>
    <xf numFmtId="0" fontId="7" fillId="3" borderId="0" xfId="0" quotePrefix="1" applyFont="1" applyFill="1" applyAlignment="1">
      <alignment horizontal="left"/>
    </xf>
    <xf numFmtId="0" fontId="8" fillId="3" borderId="0" xfId="0" quotePrefix="1" applyFont="1" applyFill="1" applyAlignment="1">
      <alignment horizontal="left"/>
    </xf>
    <xf numFmtId="0" fontId="5" fillId="3" borderId="0" xfId="0" quotePrefix="1" applyFont="1" applyFill="1" applyAlignment="1">
      <alignment horizontal="left" vertical="center"/>
    </xf>
    <xf numFmtId="0" fontId="3" fillId="3" borderId="0" xfId="0" applyFont="1" applyFill="1"/>
    <xf numFmtId="0" fontId="2" fillId="3" borderId="0" xfId="0" applyFont="1" applyFill="1"/>
    <xf numFmtId="164" fontId="0" fillId="3" borderId="0" xfId="0" applyNumberFormat="1" applyFill="1"/>
    <xf numFmtId="0" fontId="0" fillId="3" borderId="0" xfId="0" applyFill="1" applyAlignment="1">
      <alignment horizontal="left"/>
    </xf>
    <xf numFmtId="164" fontId="2" fillId="3" borderId="0" xfId="0" applyNumberFormat="1" applyFont="1" applyFill="1"/>
    <xf numFmtId="0" fontId="9" fillId="3" borderId="0" xfId="1" applyFont="1" applyFill="1"/>
    <xf numFmtId="0" fontId="15" fillId="3" borderId="0" xfId="1" applyFont="1" applyFill="1"/>
    <xf numFmtId="0" fontId="9" fillId="3" borderId="3" xfId="1" applyFont="1" applyFill="1" applyBorder="1" applyAlignment="1">
      <alignment horizontal="center"/>
    </xf>
    <xf numFmtId="0" fontId="9" fillId="3" borderId="0" xfId="1" applyFont="1" applyFill="1" applyAlignment="1">
      <alignment horizontal="center"/>
    </xf>
    <xf numFmtId="0" fontId="15" fillId="3" borderId="3" xfId="1" applyFont="1" applyFill="1" applyBorder="1" applyAlignment="1">
      <alignment horizontal="center"/>
    </xf>
    <xf numFmtId="0" fontId="9" fillId="3" borderId="3" xfId="1" applyFont="1" applyFill="1" applyBorder="1" applyAlignment="1">
      <alignment horizontal="right" indent="1"/>
    </xf>
    <xf numFmtId="0" fontId="9" fillId="5" borderId="3" xfId="1" applyFont="1" applyFill="1" applyBorder="1" applyAlignment="1">
      <alignment horizontal="right" indent="1"/>
    </xf>
    <xf numFmtId="0" fontId="15" fillId="3" borderId="7" xfId="1" applyFont="1" applyFill="1" applyBorder="1" applyAlignment="1">
      <alignment horizontal="center"/>
    </xf>
    <xf numFmtId="3" fontId="9" fillId="3" borderId="3" xfId="1" applyNumberFormat="1" applyFont="1" applyFill="1" applyBorder="1" applyAlignment="1">
      <alignment horizontal="center"/>
    </xf>
    <xf numFmtId="6" fontId="9" fillId="3" borderId="3" xfId="1" applyNumberFormat="1" applyFont="1" applyFill="1" applyBorder="1" applyAlignment="1">
      <alignment horizontal="center"/>
    </xf>
    <xf numFmtId="0" fontId="0" fillId="0" borderId="0" xfId="0" applyAlignment="1">
      <alignment horizontal="centerContinuous"/>
    </xf>
    <xf numFmtId="3" fontId="0" fillId="0" borderId="0" xfId="0" applyNumberFormat="1"/>
    <xf numFmtId="0" fontId="7" fillId="0" borderId="0" xfId="4" applyFont="1"/>
    <xf numFmtId="0" fontId="5" fillId="0" borderId="0" xfId="4" applyFont="1"/>
    <xf numFmtId="0" fontId="7" fillId="0" borderId="3" xfId="4" applyFont="1" applyBorder="1" applyAlignment="1">
      <alignment horizontal="center"/>
    </xf>
    <xf numFmtId="0" fontId="5" fillId="0" borderId="3" xfId="4" applyFont="1" applyBorder="1" applyAlignment="1">
      <alignment horizontal="center"/>
    </xf>
    <xf numFmtId="0" fontId="16" fillId="0" borderId="7" xfId="4" applyFont="1" applyBorder="1" applyAlignment="1">
      <alignment horizontal="center"/>
    </xf>
    <xf numFmtId="0" fontId="17" fillId="6" borderId="7" xfId="4" applyFont="1" applyFill="1" applyBorder="1"/>
    <xf numFmtId="0" fontId="17" fillId="5" borderId="7" xfId="4" applyFont="1" applyFill="1" applyBorder="1"/>
    <xf numFmtId="0" fontId="16" fillId="0" borderId="9" xfId="4" applyFont="1" applyBorder="1" applyAlignment="1">
      <alignment horizontal="center"/>
    </xf>
    <xf numFmtId="169" fontId="17" fillId="0" borderId="9" xfId="4" applyNumberFormat="1" applyFont="1" applyBorder="1"/>
    <xf numFmtId="169" fontId="17" fillId="6" borderId="7" xfId="4" applyNumberFormat="1" applyFont="1" applyFill="1" applyBorder="1"/>
    <xf numFmtId="169" fontId="17" fillId="5" borderId="9" xfId="4" applyNumberFormat="1" applyFont="1" applyFill="1" applyBorder="1"/>
    <xf numFmtId="169" fontId="17" fillId="2" borderId="9" xfId="4" applyNumberFormat="1" applyFont="1" applyFill="1" applyBorder="1"/>
    <xf numFmtId="169" fontId="17" fillId="7" borderId="9" xfId="4" applyNumberFormat="1" applyFont="1" applyFill="1" applyBorder="1"/>
    <xf numFmtId="0" fontId="16" fillId="0" borderId="8" xfId="4" applyFont="1" applyBorder="1" applyAlignment="1">
      <alignment horizontal="center"/>
    </xf>
    <xf numFmtId="169" fontId="17" fillId="0" borderId="8" xfId="4" applyNumberFormat="1" applyFont="1" applyBorder="1"/>
    <xf numFmtId="169" fontId="17" fillId="7" borderId="8" xfId="4" applyNumberFormat="1" applyFont="1" applyFill="1" applyBorder="1"/>
    <xf numFmtId="0" fontId="18" fillId="0" borderId="0" xfId="4" applyFont="1" applyAlignment="1">
      <alignment horizontal="left"/>
    </xf>
    <xf numFmtId="0" fontId="18" fillId="0" borderId="3" xfId="4" applyFont="1" applyBorder="1" applyAlignment="1">
      <alignment horizontal="center"/>
    </xf>
    <xf numFmtId="0" fontId="18" fillId="0" borderId="3" xfId="4" applyFont="1" applyBorder="1"/>
    <xf numFmtId="0" fontId="18" fillId="2" borderId="3" xfId="4" applyFont="1" applyFill="1" applyBorder="1" applyAlignment="1">
      <alignment horizontal="center"/>
    </xf>
    <xf numFmtId="165" fontId="17" fillId="2" borderId="3" xfId="4" applyNumberFormat="1" applyFont="1" applyFill="1" applyBorder="1" applyAlignment="1">
      <alignment horizontal="center"/>
    </xf>
    <xf numFmtId="0" fontId="18" fillId="7" borderId="3" xfId="4" applyFont="1" applyFill="1" applyBorder="1" applyAlignment="1">
      <alignment horizontal="center"/>
    </xf>
    <xf numFmtId="165" fontId="17" fillId="7" borderId="3" xfId="4" applyNumberFormat="1" applyFont="1" applyFill="1" applyBorder="1" applyAlignment="1">
      <alignment horizontal="center"/>
    </xf>
    <xf numFmtId="0" fontId="18" fillId="0" borderId="0" xfId="4" applyFont="1"/>
    <xf numFmtId="0" fontId="18" fillId="0" borderId="3" xfId="4" applyFont="1" applyBorder="1" applyAlignment="1">
      <alignment horizontal="center" vertical="center"/>
    </xf>
    <xf numFmtId="0" fontId="18" fillId="0" borderId="3" xfId="4" applyFont="1" applyBorder="1" applyAlignment="1">
      <alignment horizontal="center" vertical="center" wrapText="1"/>
    </xf>
    <xf numFmtId="0" fontId="18" fillId="0" borderId="0" xfId="4" applyFont="1" applyAlignment="1">
      <alignment horizontal="center" vertical="center"/>
    </xf>
    <xf numFmtId="170" fontId="17" fillId="0" borderId="3" xfId="4" applyNumberFormat="1" applyFont="1" applyBorder="1" applyAlignment="1">
      <alignment horizontal="center"/>
    </xf>
    <xf numFmtId="0" fontId="17" fillId="0" borderId="0" xfId="4" applyFont="1" applyAlignment="1">
      <alignment horizontal="left"/>
    </xf>
    <xf numFmtId="0" fontId="17" fillId="0" borderId="3" xfId="4" applyFont="1" applyBorder="1" applyAlignment="1">
      <alignment horizontal="center"/>
    </xf>
    <xf numFmtId="0" fontId="17" fillId="0" borderId="0" xfId="4" applyFont="1"/>
    <xf numFmtId="0" fontId="18" fillId="0" borderId="7" xfId="4" applyFont="1" applyBorder="1" applyAlignment="1">
      <alignment horizontal="center" vertical="center" wrapText="1"/>
    </xf>
    <xf numFmtId="0" fontId="18" fillId="0" borderId="0" xfId="4" applyFont="1" applyAlignment="1">
      <alignment horizontal="center" vertical="center" wrapText="1"/>
    </xf>
    <xf numFmtId="168" fontId="17" fillId="0" borderId="3" xfId="4" applyNumberFormat="1" applyFont="1" applyBorder="1" applyAlignment="1">
      <alignment horizontal="center"/>
    </xf>
    <xf numFmtId="168" fontId="17" fillId="7" borderId="3" xfId="4" applyNumberFormat="1" applyFont="1" applyFill="1" applyBorder="1" applyAlignment="1">
      <alignment horizontal="center"/>
    </xf>
    <xf numFmtId="171" fontId="17" fillId="7" borderId="3" xfId="4" applyNumberFormat="1" applyFont="1" applyFill="1" applyBorder="1" applyAlignment="1">
      <alignment horizontal="center"/>
    </xf>
    <xf numFmtId="0" fontId="18" fillId="0" borderId="1" xfId="4" applyFont="1" applyBorder="1" applyAlignment="1">
      <alignment horizontal="left"/>
    </xf>
    <xf numFmtId="0" fontId="5" fillId="0" borderId="2" xfId="4" applyFont="1" applyBorder="1"/>
    <xf numFmtId="0" fontId="5" fillId="0" borderId="10" xfId="4" applyFont="1" applyBorder="1"/>
    <xf numFmtId="168" fontId="18" fillId="0" borderId="11" xfId="4" applyNumberFormat="1" applyFont="1" applyBorder="1" applyAlignment="1">
      <alignment horizontal="center"/>
    </xf>
    <xf numFmtId="172" fontId="0" fillId="0" borderId="0" xfId="15" applyNumberFormat="1" applyFont="1"/>
    <xf numFmtId="173" fontId="0" fillId="0" borderId="0" xfId="16" applyNumberFormat="1" applyFont="1"/>
    <xf numFmtId="0" fontId="0" fillId="0" borderId="0" xfId="0" applyAlignment="1">
      <alignment horizontal="right"/>
    </xf>
    <xf numFmtId="0" fontId="0" fillId="2" borderId="0" xfId="0" applyFill="1"/>
    <xf numFmtId="6" fontId="0" fillId="0" borderId="0" xfId="0" applyNumberFormat="1"/>
    <xf numFmtId="172" fontId="0" fillId="0" borderId="0" xfId="0" applyNumberFormat="1"/>
    <xf numFmtId="0" fontId="20" fillId="0" borderId="0" xfId="0" applyFont="1" applyAlignment="1">
      <alignment horizontal="right"/>
    </xf>
    <xf numFmtId="0" fontId="5" fillId="3" borderId="0" xfId="0" applyFont="1" applyFill="1"/>
    <xf numFmtId="6" fontId="20" fillId="0" borderId="0" xfId="0" applyNumberFormat="1" applyFont="1"/>
    <xf numFmtId="44" fontId="0" fillId="2" borderId="0" xfId="15" applyFont="1" applyFill="1"/>
    <xf numFmtId="9" fontId="0" fillId="0" borderId="0" xfId="16" applyFont="1"/>
    <xf numFmtId="10" fontId="0" fillId="8" borderId="0" xfId="0" applyNumberFormat="1" applyFill="1"/>
    <xf numFmtId="44" fontId="0" fillId="0" borderId="0" xfId="0" applyNumberFormat="1"/>
    <xf numFmtId="10" fontId="0" fillId="0" borderId="0" xfId="16" applyNumberFormat="1" applyFont="1"/>
    <xf numFmtId="10" fontId="0" fillId="8" borderId="0" xfId="16" applyNumberFormat="1" applyFont="1" applyFill="1"/>
    <xf numFmtId="44" fontId="0" fillId="0" borderId="0" xfId="15" applyFont="1"/>
    <xf numFmtId="0" fontId="5" fillId="0" borderId="0" xfId="5" applyFont="1"/>
    <xf numFmtId="0" fontId="16" fillId="0" borderId="0" xfId="5" applyFont="1"/>
    <xf numFmtId="174" fontId="16" fillId="0" borderId="0" xfId="5" applyNumberFormat="1" applyFont="1"/>
    <xf numFmtId="0" fontId="16" fillId="0" borderId="0" xfId="5" applyFont="1" applyAlignment="1">
      <alignment horizontal="center"/>
    </xf>
    <xf numFmtId="0" fontId="16" fillId="0" borderId="0" xfId="5" applyFont="1" applyAlignment="1">
      <alignment horizontal="left" indent="3"/>
    </xf>
    <xf numFmtId="174" fontId="21" fillId="0" borderId="3" xfId="5" applyNumberFormat="1" applyFont="1" applyBorder="1"/>
    <xf numFmtId="0" fontId="21" fillId="0" borderId="0" xfId="5" applyFont="1" applyAlignment="1">
      <alignment horizontal="left" indent="3"/>
    </xf>
    <xf numFmtId="0" fontId="16" fillId="0" borderId="0" xfId="5" quotePrefix="1" applyFont="1" applyAlignment="1">
      <alignment horizontal="left" indent="3"/>
    </xf>
    <xf numFmtId="6" fontId="16" fillId="0" borderId="0" xfId="5" applyNumberFormat="1" applyFont="1"/>
    <xf numFmtId="6" fontId="16" fillId="0" borderId="0" xfId="5" applyNumberFormat="1" applyFont="1" applyAlignment="1">
      <alignment horizontal="center"/>
    </xf>
    <xf numFmtId="174" fontId="21" fillId="0" borderId="3" xfId="17" applyNumberFormat="1" applyFont="1" applyBorder="1"/>
    <xf numFmtId="174" fontId="16" fillId="0" borderId="0" xfId="17" applyNumberFormat="1" applyFont="1"/>
    <xf numFmtId="10" fontId="16" fillId="0" borderId="0" xfId="5" applyNumberFormat="1" applyFont="1" applyAlignment="1">
      <alignment horizontal="center"/>
    </xf>
    <xf numFmtId="0" fontId="21" fillId="0" borderId="12" xfId="5" quotePrefix="1" applyFont="1" applyBorder="1" applyAlignment="1">
      <alignment horizontal="left"/>
    </xf>
    <xf numFmtId="0" fontId="21" fillId="0" borderId="12" xfId="5" applyFont="1" applyBorder="1" applyAlignment="1">
      <alignment horizontal="left"/>
    </xf>
    <xf numFmtId="10" fontId="5" fillId="0" borderId="0" xfId="17" applyNumberFormat="1" applyFont="1" applyAlignment="1">
      <alignment horizontal="center"/>
    </xf>
    <xf numFmtId="0" fontId="17" fillId="0" borderId="0" xfId="5" applyFont="1"/>
    <xf numFmtId="0" fontId="16" fillId="0" borderId="0" xfId="5" quotePrefix="1" applyFont="1" applyAlignment="1">
      <alignment horizontal="left"/>
    </xf>
    <xf numFmtId="10" fontId="16" fillId="0" borderId="0" xfId="17" applyNumberFormat="1" applyFont="1" applyAlignment="1">
      <alignment horizontal="center"/>
    </xf>
    <xf numFmtId="175" fontId="16" fillId="0" borderId="0" xfId="18" applyNumberFormat="1" applyFont="1"/>
    <xf numFmtId="165" fontId="16" fillId="0" borderId="0" xfId="18" quotePrefix="1" applyNumberFormat="1" applyFont="1" applyAlignment="1">
      <alignment horizontal="center"/>
    </xf>
    <xf numFmtId="0" fontId="21" fillId="0" borderId="12" xfId="5" quotePrefix="1" applyFont="1" applyBorder="1" applyAlignment="1">
      <alignment horizontal="center"/>
    </xf>
    <xf numFmtId="0" fontId="21" fillId="0" borderId="12" xfId="5" applyFont="1" applyBorder="1"/>
    <xf numFmtId="0" fontId="7" fillId="0" borderId="0" xfId="5" applyFont="1" applyAlignment="1">
      <alignment horizontal="center"/>
    </xf>
    <xf numFmtId="0" fontId="5" fillId="3" borderId="0" xfId="5" applyFont="1" applyFill="1"/>
    <xf numFmtId="0" fontId="5" fillId="3" borderId="0" xfId="5" quotePrefix="1" applyFont="1" applyFill="1" applyAlignment="1">
      <alignment horizontal="left"/>
    </xf>
    <xf numFmtId="173" fontId="5" fillId="0" borderId="3" xfId="5" applyNumberFormat="1" applyFont="1" applyBorder="1" applyAlignment="1">
      <alignment horizontal="center"/>
    </xf>
    <xf numFmtId="0" fontId="5" fillId="0" borderId="3" xfId="5" applyFont="1" applyBorder="1" applyAlignment="1">
      <alignment horizontal="center"/>
    </xf>
    <xf numFmtId="0" fontId="5" fillId="0" borderId="0" xfId="5" applyFont="1" applyAlignment="1">
      <alignment wrapText="1"/>
    </xf>
    <xf numFmtId="0" fontId="7" fillId="3" borderId="7" xfId="5" applyFont="1" applyFill="1" applyBorder="1" applyAlignment="1">
      <alignment horizontal="center" vertical="center" wrapText="1"/>
    </xf>
    <xf numFmtId="6" fontId="5" fillId="0" borderId="3" xfId="5" applyNumberFormat="1" applyFont="1" applyBorder="1" applyAlignment="1">
      <alignment horizontal="center"/>
    </xf>
    <xf numFmtId="9" fontId="5" fillId="0" borderId="3" xfId="5" applyNumberFormat="1" applyFont="1" applyBorder="1" applyAlignment="1">
      <alignment horizontal="center"/>
    </xf>
    <xf numFmtId="0" fontId="7" fillId="3" borderId="3" xfId="5" applyFont="1" applyFill="1" applyBorder="1" applyAlignment="1">
      <alignment horizontal="center" vertical="center" wrapText="1"/>
    </xf>
    <xf numFmtId="0" fontId="22" fillId="0" borderId="0" xfId="5" applyFont="1"/>
    <xf numFmtId="10" fontId="7" fillId="0" borderId="3" xfId="17" applyNumberFormat="1" applyFont="1" applyBorder="1"/>
    <xf numFmtId="0" fontId="5" fillId="0" borderId="0" xfId="5" quotePrefix="1" applyFont="1" applyAlignment="1">
      <alignment horizontal="left"/>
    </xf>
    <xf numFmtId="0" fontId="7" fillId="0" borderId="0" xfId="5" applyFont="1"/>
    <xf numFmtId="6" fontId="5" fillId="0" borderId="0" xfId="5" applyNumberFormat="1" applyFont="1"/>
    <xf numFmtId="9" fontId="5" fillId="0" borderId="0" xfId="5" applyNumberFormat="1" applyFont="1"/>
    <xf numFmtId="8" fontId="5" fillId="0" borderId="0" xfId="5" applyNumberFormat="1" applyFont="1"/>
    <xf numFmtId="6" fontId="5" fillId="0" borderId="0" xfId="5" quotePrefix="1" applyNumberFormat="1" applyFont="1" applyAlignment="1">
      <alignment horizontal="left"/>
    </xf>
    <xf numFmtId="8" fontId="5" fillId="0" borderId="12" xfId="5" applyNumberFormat="1" applyFont="1" applyBorder="1"/>
    <xf numFmtId="6" fontId="5" fillId="0" borderId="12" xfId="5" quotePrefix="1" applyNumberFormat="1" applyFont="1" applyBorder="1" applyAlignment="1">
      <alignment horizontal="left"/>
    </xf>
    <xf numFmtId="0" fontId="5" fillId="0" borderId="12" xfId="5" applyFont="1" applyBorder="1"/>
    <xf numFmtId="8" fontId="5" fillId="0" borderId="0" xfId="5" quotePrefix="1" applyNumberFormat="1" applyFont="1" applyAlignment="1">
      <alignment horizontal="left"/>
    </xf>
    <xf numFmtId="173" fontId="5" fillId="0" borderId="0" xfId="5" applyNumberFormat="1" applyFont="1"/>
    <xf numFmtId="0" fontId="5" fillId="0" borderId="12" xfId="5" quotePrefix="1" applyFont="1" applyBorder="1" applyAlignment="1">
      <alignment horizontal="left"/>
    </xf>
    <xf numFmtId="8" fontId="5" fillId="0" borderId="12" xfId="5" quotePrefix="1" applyNumberFormat="1" applyFont="1" applyBorder="1" applyAlignment="1">
      <alignment horizontal="left"/>
    </xf>
    <xf numFmtId="0" fontId="7" fillId="3" borderId="13" xfId="5" applyFont="1" applyFill="1" applyBorder="1" applyAlignment="1">
      <alignment horizontal="center"/>
    </xf>
    <xf numFmtId="0" fontId="7" fillId="3" borderId="3" xfId="5" applyFont="1" applyFill="1" applyBorder="1" applyAlignment="1">
      <alignment horizontal="center"/>
    </xf>
    <xf numFmtId="0" fontId="22" fillId="3" borderId="0" xfId="5" applyFont="1" applyFill="1"/>
    <xf numFmtId="6" fontId="5" fillId="0" borderId="8" xfId="5" applyNumberFormat="1" applyFont="1" applyBorder="1" applyAlignment="1">
      <alignment horizontal="right" indent="1"/>
    </xf>
    <xf numFmtId="0" fontId="5" fillId="0" borderId="3" xfId="5" applyFont="1" applyBorder="1" applyAlignment="1">
      <alignment horizontal="left" indent="1"/>
    </xf>
    <xf numFmtId="0" fontId="5" fillId="0" borderId="0" xfId="5" applyFont="1" applyAlignment="1">
      <alignment horizontal="center"/>
    </xf>
    <xf numFmtId="0" fontId="5" fillId="0" borderId="8" xfId="5" applyFont="1" applyBorder="1" applyAlignment="1">
      <alignment horizontal="left" indent="1"/>
    </xf>
    <xf numFmtId="0" fontId="5" fillId="3" borderId="5" xfId="5" applyFont="1" applyFill="1" applyBorder="1" applyAlignment="1">
      <alignment horizontal="right" indent="1"/>
    </xf>
    <xf numFmtId="0" fontId="5" fillId="3" borderId="6" xfId="5" applyFont="1" applyFill="1" applyBorder="1" applyAlignment="1">
      <alignment horizontal="right" indent="1"/>
    </xf>
    <xf numFmtId="0" fontId="7" fillId="3" borderId="4" xfId="5" applyFont="1" applyFill="1" applyBorder="1"/>
    <xf numFmtId="3" fontId="5" fillId="0" borderId="7" xfId="5" applyNumberFormat="1" applyFont="1" applyBorder="1" applyAlignment="1">
      <alignment horizontal="right" indent="1"/>
    </xf>
    <xf numFmtId="0" fontId="5" fillId="0" borderId="7" xfId="5" applyFont="1" applyBorder="1" applyAlignment="1">
      <alignment horizontal="left" indent="1"/>
    </xf>
    <xf numFmtId="8" fontId="5" fillId="0" borderId="3" xfId="5" applyNumberFormat="1" applyFont="1" applyBorder="1" applyAlignment="1">
      <alignment horizontal="right" indent="1"/>
    </xf>
    <xf numFmtId="9" fontId="5" fillId="0" borderId="3" xfId="5" applyNumberFormat="1" applyFont="1" applyBorder="1" applyAlignment="1">
      <alignment horizontal="right" indent="1"/>
    </xf>
    <xf numFmtId="173" fontId="5" fillId="0" borderId="3" xfId="5" applyNumberFormat="1" applyFont="1" applyBorder="1" applyAlignment="1">
      <alignment horizontal="right" indent="1"/>
    </xf>
    <xf numFmtId="8" fontId="5" fillId="0" borderId="8" xfId="5" applyNumberFormat="1" applyFont="1" applyBorder="1" applyAlignment="1">
      <alignment horizontal="right" indent="1"/>
    </xf>
    <xf numFmtId="0" fontId="5" fillId="3" borderId="5" xfId="5" applyFont="1" applyFill="1" applyBorder="1"/>
    <xf numFmtId="0" fontId="5" fillId="3" borderId="6" xfId="5" applyFont="1" applyFill="1" applyBorder="1"/>
    <xf numFmtId="0" fontId="23" fillId="3" borderId="0" xfId="5" applyFont="1" applyFill="1"/>
    <xf numFmtId="44" fontId="0" fillId="2" borderId="0" xfId="0" applyNumberFormat="1" applyFill="1"/>
    <xf numFmtId="0" fontId="5" fillId="2" borderId="0" xfId="0" applyFont="1" applyFill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9" fontId="0" fillId="0" borderId="0" xfId="0" applyNumberFormat="1"/>
    <xf numFmtId="176" fontId="0" fillId="0" borderId="0" xfId="0" applyNumberFormat="1"/>
    <xf numFmtId="176" fontId="7" fillId="3" borderId="8" xfId="0" applyNumberFormat="1" applyFont="1" applyFill="1" applyBorder="1" applyAlignment="1">
      <alignment horizontal="right" vertical="center"/>
    </xf>
    <xf numFmtId="0" fontId="7" fillId="3" borderId="8" xfId="0" applyFont="1" applyFill="1" applyBorder="1" applyAlignment="1">
      <alignment vertical="center"/>
    </xf>
    <xf numFmtId="176" fontId="5" fillId="3" borderId="8" xfId="0" applyNumberFormat="1" applyFont="1" applyFill="1" applyBorder="1" applyAlignment="1">
      <alignment horizontal="right" vertical="center"/>
    </xf>
    <xf numFmtId="176" fontId="5" fillId="3" borderId="12" xfId="0" applyNumberFormat="1" applyFont="1" applyFill="1" applyBorder="1" applyAlignment="1">
      <alignment horizontal="right" vertical="center"/>
    </xf>
    <xf numFmtId="0" fontId="5" fillId="3" borderId="14" xfId="0" applyFont="1" applyFill="1" applyBorder="1" applyAlignment="1">
      <alignment vertical="center"/>
    </xf>
    <xf numFmtId="176" fontId="5" fillId="3" borderId="9" xfId="0" applyNumberFormat="1" applyFont="1" applyFill="1" applyBorder="1" applyAlignment="1">
      <alignment horizontal="right" vertical="center"/>
    </xf>
    <xf numFmtId="176" fontId="5" fillId="3" borderId="0" xfId="0" applyNumberFormat="1" applyFont="1" applyFill="1" applyAlignment="1">
      <alignment horizontal="right" vertical="center"/>
    </xf>
    <xf numFmtId="0" fontId="5" fillId="3" borderId="15" xfId="0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5" fillId="3" borderId="0" xfId="1" applyFont="1" applyFill="1" applyAlignment="1">
      <alignment vertical="center"/>
    </xf>
    <xf numFmtId="6" fontId="19" fillId="2" borderId="0" xfId="0" applyNumberFormat="1" applyFont="1" applyFill="1"/>
    <xf numFmtId="0" fontId="24" fillId="0" borderId="0" xfId="0" applyFont="1" applyAlignment="1">
      <alignment vertical="center"/>
    </xf>
    <xf numFmtId="0" fontId="24" fillId="0" borderId="0" xfId="0" quotePrefix="1" applyFont="1" applyAlignment="1">
      <alignment vertical="center"/>
    </xf>
    <xf numFmtId="0" fontId="9" fillId="0" borderId="0" xfId="0" applyFont="1"/>
    <xf numFmtId="177" fontId="24" fillId="0" borderId="0" xfId="14" applyNumberFormat="1" applyFont="1" applyAlignment="1">
      <alignment vertical="center"/>
    </xf>
    <xf numFmtId="0" fontId="25" fillId="0" borderId="0" xfId="0" applyFont="1" applyAlignment="1">
      <alignment vertical="center"/>
    </xf>
    <xf numFmtId="6" fontId="24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right" vertical="center"/>
    </xf>
    <xf numFmtId="8" fontId="9" fillId="0" borderId="0" xfId="0" applyNumberFormat="1" applyFont="1"/>
    <xf numFmtId="6" fontId="24" fillId="0" borderId="0" xfId="0" applyNumberFormat="1" applyFont="1" applyAlignment="1">
      <alignment vertical="center"/>
    </xf>
    <xf numFmtId="0" fontId="25" fillId="0" borderId="0" xfId="0" applyFont="1" applyAlignment="1">
      <alignment horizontal="right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9" fontId="24" fillId="0" borderId="0" xfId="0" applyNumberFormat="1" applyFont="1" applyAlignment="1">
      <alignment horizontal="right" vertical="center"/>
    </xf>
    <xf numFmtId="9" fontId="24" fillId="0" borderId="16" xfId="0" applyNumberFormat="1" applyFont="1" applyBorder="1" applyAlignment="1">
      <alignment horizontal="right" vertical="center"/>
    </xf>
    <xf numFmtId="0" fontId="24" fillId="0" borderId="17" xfId="0" applyFont="1" applyBorder="1" applyAlignment="1">
      <alignment vertical="center"/>
    </xf>
    <xf numFmtId="9" fontId="24" fillId="0" borderId="18" xfId="0" applyNumberFormat="1" applyFont="1" applyBorder="1" applyAlignment="1">
      <alignment horizontal="right" vertical="center"/>
    </xf>
    <xf numFmtId="0" fontId="24" fillId="0" borderId="19" xfId="0" applyFont="1" applyBorder="1" applyAlignment="1">
      <alignment vertical="center"/>
    </xf>
    <xf numFmtId="3" fontId="24" fillId="0" borderId="18" xfId="0" applyNumberFormat="1" applyFont="1" applyBorder="1" applyAlignment="1">
      <alignment horizontal="right" vertical="center"/>
    </xf>
    <xf numFmtId="0" fontId="24" fillId="0" borderId="18" xfId="0" applyFont="1" applyBorder="1" applyAlignment="1">
      <alignment horizontal="right" vertical="center"/>
    </xf>
    <xf numFmtId="6" fontId="24" fillId="0" borderId="18" xfId="0" applyNumberFormat="1" applyFont="1" applyBorder="1" applyAlignment="1">
      <alignment horizontal="right" vertical="center"/>
    </xf>
    <xf numFmtId="0" fontId="24" fillId="0" borderId="18" xfId="0" applyFont="1" applyBorder="1" applyAlignment="1">
      <alignment vertical="center"/>
    </xf>
    <xf numFmtId="0" fontId="24" fillId="0" borderId="20" xfId="0" applyFont="1" applyBorder="1" applyAlignment="1">
      <alignment horizontal="right" vertical="center"/>
    </xf>
    <xf numFmtId="0" fontId="24" fillId="0" borderId="21" xfId="0" applyFont="1" applyBorder="1" applyAlignment="1">
      <alignment vertical="center"/>
    </xf>
    <xf numFmtId="6" fontId="27" fillId="2" borderId="0" xfId="0" applyNumberFormat="1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3" fontId="24" fillId="0" borderId="18" xfId="0" applyNumberFormat="1" applyFont="1" applyBorder="1" applyAlignment="1">
      <alignment vertical="center"/>
    </xf>
    <xf numFmtId="9" fontId="0" fillId="0" borderId="16" xfId="0" applyNumberForma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19" fillId="0" borderId="23" xfId="0" applyFont="1" applyBorder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6" fontId="27" fillId="2" borderId="0" xfId="0" applyNumberFormat="1" applyFont="1" applyFill="1" applyAlignment="1">
      <alignment vertical="center"/>
    </xf>
    <xf numFmtId="3" fontId="24" fillId="0" borderId="0" xfId="0" applyNumberFormat="1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10" fontId="19" fillId="9" borderId="0" xfId="0" applyNumberFormat="1" applyFont="1" applyFill="1"/>
    <xf numFmtId="0" fontId="19" fillId="9" borderId="0" xfId="0" applyFont="1" applyFill="1"/>
    <xf numFmtId="8" fontId="19" fillId="9" borderId="0" xfId="0" applyNumberFormat="1" applyFont="1" applyFill="1"/>
    <xf numFmtId="8" fontId="0" fillId="0" borderId="0" xfId="0" applyNumberFormat="1"/>
    <xf numFmtId="0" fontId="19" fillId="0" borderId="0" xfId="0" applyFont="1"/>
    <xf numFmtId="0" fontId="20" fillId="0" borderId="0" xfId="0" applyFont="1"/>
    <xf numFmtId="174" fontId="0" fillId="0" borderId="0" xfId="0" applyNumberFormat="1"/>
    <xf numFmtId="0" fontId="20" fillId="0" borderId="0" xfId="0" applyFont="1" applyAlignment="1">
      <alignment horizontal="center"/>
    </xf>
    <xf numFmtId="173" fontId="0" fillId="0" borderId="3" xfId="0" applyNumberFormat="1" applyBorder="1"/>
    <xf numFmtId="0" fontId="0" fillId="0" borderId="3" xfId="0" applyBorder="1"/>
    <xf numFmtId="0" fontId="0" fillId="0" borderId="3" xfId="0" applyBorder="1" applyAlignment="1">
      <alignment horizontal="center"/>
    </xf>
    <xf numFmtId="168" fontId="0" fillId="0" borderId="0" xfId="0" applyNumberFormat="1"/>
    <xf numFmtId="3" fontId="3" fillId="0" borderId="0" xfId="0" applyNumberFormat="1" applyFont="1"/>
    <xf numFmtId="0" fontId="3" fillId="0" borderId="0" xfId="0" applyFont="1" applyAlignment="1">
      <alignment horizontal="left" indent="2"/>
    </xf>
    <xf numFmtId="168" fontId="29" fillId="0" borderId="3" xfId="0" applyNumberFormat="1" applyFont="1" applyBorder="1"/>
    <xf numFmtId="0" fontId="29" fillId="0" borderId="3" xfId="0" applyFont="1" applyBorder="1" applyAlignment="1">
      <alignment horizontal="left" indent="2"/>
    </xf>
    <xf numFmtId="168" fontId="0" fillId="0" borderId="3" xfId="0" applyNumberFormat="1" applyBorder="1"/>
    <xf numFmtId="0" fontId="0" fillId="0" borderId="8" xfId="0" applyBorder="1"/>
    <xf numFmtId="0" fontId="0" fillId="0" borderId="5" xfId="0" applyBorder="1" applyAlignment="1">
      <alignment horizontal="center"/>
    </xf>
    <xf numFmtId="0" fontId="0" fillId="0" borderId="25" xfId="0" applyBorder="1"/>
    <xf numFmtId="0" fontId="15" fillId="3" borderId="4" xfId="1" applyFont="1" applyFill="1" applyBorder="1" applyAlignment="1">
      <alignment horizontal="center"/>
    </xf>
    <xf numFmtId="0" fontId="15" fillId="3" borderId="6" xfId="1" applyFont="1" applyFill="1" applyBorder="1" applyAlignment="1">
      <alignment horizontal="center"/>
    </xf>
    <xf numFmtId="0" fontId="15" fillId="3" borderId="5" xfId="1" applyFont="1" applyFill="1" applyBorder="1" applyAlignment="1">
      <alignment horizontal="center"/>
    </xf>
    <xf numFmtId="0" fontId="15" fillId="3" borderId="0" xfId="1" applyFont="1" applyFill="1" applyAlignment="1">
      <alignment horizontal="center"/>
    </xf>
    <xf numFmtId="0" fontId="7" fillId="0" borderId="4" xfId="4" applyFont="1" applyBorder="1" applyAlignment="1">
      <alignment horizontal="center"/>
    </xf>
    <xf numFmtId="0" fontId="7" fillId="0" borderId="6" xfId="4" applyFont="1" applyBorder="1" applyAlignment="1">
      <alignment horizontal="center"/>
    </xf>
    <xf numFmtId="0" fontId="7" fillId="0" borderId="5" xfId="4" applyFont="1" applyBorder="1" applyAlignment="1">
      <alignment horizontal="center"/>
    </xf>
    <xf numFmtId="0" fontId="22" fillId="3" borderId="12" xfId="0" applyFont="1" applyFill="1" applyBorder="1" applyAlignment="1">
      <alignment horizontal="center"/>
    </xf>
    <xf numFmtId="0" fontId="9" fillId="0" borderId="0" xfId="0" applyFont="1"/>
    <xf numFmtId="0" fontId="0" fillId="0" borderId="3" xfId="0" applyBorder="1" applyAlignment="1">
      <alignment horizontal="center"/>
    </xf>
  </cellXfs>
  <cellStyles count="19">
    <cellStyle name="Comma" xfId="14" builtinId="3"/>
    <cellStyle name="Comma 2" xfId="3" xr:uid="{A03CCB67-63E5-46F8-9252-E7A515A897AD}"/>
    <cellStyle name="Comma 3" xfId="8" xr:uid="{91D14B15-7A24-4416-8966-5FB31D199BEB}"/>
    <cellStyle name="Comma 4" xfId="9" xr:uid="{349FE56F-0AA8-4A09-A2AF-5E5F00ECD5E0}"/>
    <cellStyle name="Comma 5" xfId="18" xr:uid="{5E55F791-7C1C-46CB-9DE8-171EC3F6FA5D}"/>
    <cellStyle name="Currency" xfId="15" builtinId="4"/>
    <cellStyle name="Currency 2" xfId="2" xr:uid="{D6FEA708-1F39-4EEC-ACA9-730CB105EEAB}"/>
    <cellStyle name="Currency 3" xfId="7" xr:uid="{64FAFEA3-DE15-4A97-8284-81EAEC8D279D}"/>
    <cellStyle name="Currency 4" xfId="10" xr:uid="{94B32185-55ED-452E-BD62-E6207E6A58EC}"/>
    <cellStyle name="Milliers 2" xfId="12" xr:uid="{184671BD-E4F4-4AF3-ACB1-51A7C46221A3}"/>
    <cellStyle name="Monétaire 2" xfId="11" xr:uid="{D3052E89-BBBC-4C49-8A11-19EB5478756E}"/>
    <cellStyle name="Normal" xfId="0" builtinId="0"/>
    <cellStyle name="Normal 2" xfId="1" xr:uid="{441C9908-99FA-436E-BEF5-1C8D66F04AD0}"/>
    <cellStyle name="Normal 2 2" xfId="4" xr:uid="{D3FFB35E-1941-4988-A7FD-AB4131516C1F}"/>
    <cellStyle name="Normal 3" xfId="5" xr:uid="{1941BC8E-9189-41BD-A4BB-A6368BDE0190}"/>
    <cellStyle name="Normal 4" xfId="6" xr:uid="{D8ACDEFD-88C6-4C25-8675-2BDD9DE90CDF}"/>
    <cellStyle name="Normal 5" xfId="13" xr:uid="{EB212B92-981F-43C8-8B8E-95470225E50C}"/>
    <cellStyle name="Percent" xfId="16" builtinId="5"/>
    <cellStyle name="Percent 2" xfId="17" xr:uid="{27F67374-FA22-4CBF-8467-BE312940425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6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sharedStrings" Target="sharedString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sheetMetadata" Target="metadata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Relationship Id="rId1" Type="http://schemas.openxmlformats.org/officeDocument/2006/relationships/externalLinkPath" Target="https://benevacanada-my.sharepoint.com/personal/Nicolas_Boutin_beneva_ca/Documents/Documents/Passwords%20et%20perso/SOA/Fall%202024%20Exam/Questions%20received/Spring%202025/GHVR-C%20Spring%202025%20Q5%20LO13%2011%20points%20MD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>
            <v>0</v>
          </cell>
          <cell r="AA2573">
            <v>0</v>
          </cell>
          <cell r="AB2573">
            <v>0</v>
          </cell>
        </row>
        <row r="2574"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</row>
        <row r="2575">
          <cell r="Z2575">
            <v>0</v>
          </cell>
          <cell r="AA2575">
            <v>0</v>
          </cell>
          <cell r="AB2575">
            <v>0</v>
          </cell>
        </row>
        <row r="2576">
          <cell r="Z2576">
            <v>0</v>
          </cell>
          <cell r="AA2576">
            <v>0</v>
          </cell>
          <cell r="AB2576">
            <v>0</v>
          </cell>
        </row>
        <row r="2577">
          <cell r="Z2577">
            <v>0</v>
          </cell>
          <cell r="AA2577">
            <v>0</v>
          </cell>
          <cell r="AB2577">
            <v>0</v>
          </cell>
        </row>
        <row r="2578">
          <cell r="Z2578">
            <v>0</v>
          </cell>
          <cell r="AA2578">
            <v>0</v>
          </cell>
          <cell r="AB2578">
            <v>0</v>
          </cell>
        </row>
        <row r="2579">
          <cell r="Z2579">
            <v>0</v>
          </cell>
          <cell r="AA2579">
            <v>0</v>
          </cell>
          <cell r="AB2579">
            <v>0</v>
          </cell>
        </row>
        <row r="2580">
          <cell r="Z2580">
            <v>0</v>
          </cell>
          <cell r="AA2580">
            <v>0</v>
          </cell>
          <cell r="AB2580">
            <v>0</v>
          </cell>
        </row>
        <row r="2581">
          <cell r="Z2581">
            <v>0</v>
          </cell>
          <cell r="AA2581">
            <v>0</v>
          </cell>
          <cell r="AB2581">
            <v>0</v>
          </cell>
        </row>
        <row r="2582">
          <cell r="Z2582">
            <v>0</v>
          </cell>
          <cell r="AA2582">
            <v>0</v>
          </cell>
          <cell r="AB2582">
            <v>0</v>
          </cell>
        </row>
        <row r="2583">
          <cell r="Z2583">
            <v>0</v>
          </cell>
          <cell r="AA2583">
            <v>0</v>
          </cell>
          <cell r="AB2583">
            <v>0</v>
          </cell>
        </row>
        <row r="2584">
          <cell r="Z2584">
            <v>0</v>
          </cell>
          <cell r="AA2584">
            <v>0</v>
          </cell>
          <cell r="AB2584">
            <v>0</v>
          </cell>
        </row>
        <row r="2585">
          <cell r="Z2585">
            <v>0</v>
          </cell>
          <cell r="AA2585">
            <v>0</v>
          </cell>
          <cell r="AB2585">
            <v>0</v>
          </cell>
        </row>
        <row r="2586">
          <cell r="Z2586">
            <v>0</v>
          </cell>
          <cell r="AA2586">
            <v>0</v>
          </cell>
          <cell r="AB2586">
            <v>0</v>
          </cell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>
            <v>0</v>
          </cell>
          <cell r="AA2614">
            <v>0</v>
          </cell>
          <cell r="AB2614">
            <v>0</v>
          </cell>
        </row>
        <row r="2615">
          <cell r="Z2615">
            <v>0</v>
          </cell>
          <cell r="AA2615">
            <v>0</v>
          </cell>
          <cell r="AB2615">
            <v>0</v>
          </cell>
        </row>
        <row r="2616">
          <cell r="Z2616">
            <v>0</v>
          </cell>
          <cell r="AA2616">
            <v>0</v>
          </cell>
          <cell r="AB2616">
            <v>0</v>
          </cell>
        </row>
        <row r="2617">
          <cell r="Z2617">
            <v>0</v>
          </cell>
          <cell r="AA2617">
            <v>0</v>
          </cell>
          <cell r="AB2617">
            <v>0</v>
          </cell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>
            <v>0</v>
          </cell>
          <cell r="AA2619">
            <v>0</v>
          </cell>
          <cell r="AB2619">
            <v>0</v>
          </cell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>
            <v>0</v>
          </cell>
          <cell r="AA2624">
            <v>0</v>
          </cell>
          <cell r="AB2624">
            <v>0</v>
          </cell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>
            <v>0</v>
          </cell>
          <cell r="AA2629">
            <v>0</v>
          </cell>
          <cell r="AB2629">
            <v>0</v>
          </cell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>
            <v>0</v>
          </cell>
          <cell r="AA2637">
            <v>0</v>
          </cell>
          <cell r="AB2637">
            <v>0</v>
          </cell>
        </row>
        <row r="2638">
          <cell r="Z2638">
            <v>0</v>
          </cell>
          <cell r="AA2638">
            <v>0</v>
          </cell>
          <cell r="AB2638">
            <v>0</v>
          </cell>
        </row>
        <row r="2639">
          <cell r="Z2639">
            <v>0</v>
          </cell>
          <cell r="AA2639">
            <v>0</v>
          </cell>
          <cell r="AB2639">
            <v>0</v>
          </cell>
        </row>
        <row r="2640">
          <cell r="Z2640">
            <v>0</v>
          </cell>
          <cell r="AA2640">
            <v>0</v>
          </cell>
          <cell r="AB2640">
            <v>0</v>
          </cell>
        </row>
        <row r="2641"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</row>
        <row r="2644"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>
            <v>0</v>
          </cell>
          <cell r="AA2659">
            <v>0</v>
          </cell>
          <cell r="AB2659">
            <v>0</v>
          </cell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>
            <v>0</v>
          </cell>
          <cell r="AA2674">
            <v>0</v>
          </cell>
          <cell r="AB2674">
            <v>0</v>
          </cell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</row>
        <row r="2681"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</row>
        <row r="2682"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</row>
        <row r="2683"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</row>
        <row r="2684"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</row>
        <row r="2685"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</row>
        <row r="2686"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</row>
        <row r="2687"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</row>
        <row r="2688"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</row>
        <row r="2689"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</row>
        <row r="2690"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</row>
        <row r="2691"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</row>
        <row r="2692"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</row>
        <row r="2693"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</row>
        <row r="2694"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</row>
        <row r="2695"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</row>
        <row r="2696">
          <cell r="Y2696" t="str">
            <v>end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</row>
        <row r="2697">
          <cell r="AA2697">
            <v>0</v>
          </cell>
        </row>
        <row r="2698">
          <cell r="AA2698">
            <v>0</v>
          </cell>
        </row>
        <row r="2699">
          <cell r="AA2699">
            <v>0</v>
          </cell>
        </row>
        <row r="2700">
          <cell r="AA2700">
            <v>0</v>
          </cell>
        </row>
        <row r="2701">
          <cell r="AA2701">
            <v>0</v>
          </cell>
        </row>
        <row r="2702">
          <cell r="AA2702">
            <v>0</v>
          </cell>
        </row>
        <row r="2703">
          <cell r="AA2703">
            <v>0</v>
          </cell>
        </row>
        <row r="2704">
          <cell r="AA2704">
            <v>0</v>
          </cell>
        </row>
        <row r="2705">
          <cell r="AA2705">
            <v>0</v>
          </cell>
        </row>
        <row r="2706">
          <cell r="AA2706">
            <v>0</v>
          </cell>
        </row>
        <row r="2707">
          <cell r="AA2707">
            <v>0</v>
          </cell>
        </row>
        <row r="2708">
          <cell r="AA2708">
            <v>0</v>
          </cell>
        </row>
        <row r="2709">
          <cell r="AA2709">
            <v>0</v>
          </cell>
        </row>
        <row r="2710">
          <cell r="AA2710">
            <v>0</v>
          </cell>
        </row>
        <row r="2711">
          <cell r="AA2711">
            <v>0</v>
          </cell>
        </row>
        <row r="2712">
          <cell r="AA2712">
            <v>0</v>
          </cell>
        </row>
        <row r="2713">
          <cell r="AA2713">
            <v>0</v>
          </cell>
        </row>
        <row r="2714">
          <cell r="AA2714">
            <v>0</v>
          </cell>
        </row>
        <row r="2715">
          <cell r="AA2715">
            <v>0</v>
          </cell>
        </row>
        <row r="2716">
          <cell r="AA2716">
            <v>0</v>
          </cell>
        </row>
        <row r="2717">
          <cell r="AA2717">
            <v>0</v>
          </cell>
        </row>
        <row r="2718">
          <cell r="AA2718">
            <v>0</v>
          </cell>
        </row>
        <row r="2719">
          <cell r="AA2719">
            <v>0</v>
          </cell>
        </row>
        <row r="2720">
          <cell r="AA2720">
            <v>0</v>
          </cell>
        </row>
        <row r="2721">
          <cell r="AA2721">
            <v>0</v>
          </cell>
        </row>
        <row r="2722">
          <cell r="AA2722">
            <v>0</v>
          </cell>
        </row>
        <row r="2723">
          <cell r="AA2723">
            <v>0</v>
          </cell>
        </row>
        <row r="2724">
          <cell r="AA2724">
            <v>0</v>
          </cell>
        </row>
        <row r="2725">
          <cell r="AA2725">
            <v>0</v>
          </cell>
        </row>
        <row r="2726">
          <cell r="AA2726">
            <v>0</v>
          </cell>
        </row>
        <row r="2727">
          <cell r="AA2727">
            <v>0</v>
          </cell>
        </row>
        <row r="2728">
          <cell r="AA2728">
            <v>0</v>
          </cell>
        </row>
        <row r="2729">
          <cell r="AA2729">
            <v>0</v>
          </cell>
        </row>
        <row r="2730">
          <cell r="AA2730">
            <v>0</v>
          </cell>
        </row>
        <row r="2731">
          <cell r="AA2731">
            <v>0</v>
          </cell>
        </row>
        <row r="2732">
          <cell r="AA2732">
            <v>0</v>
          </cell>
        </row>
        <row r="2733">
          <cell r="AA2733">
            <v>0</v>
          </cell>
        </row>
        <row r="2734">
          <cell r="AA2734">
            <v>0</v>
          </cell>
        </row>
        <row r="2735">
          <cell r="AA2735">
            <v>0</v>
          </cell>
        </row>
        <row r="2736">
          <cell r="AA2736">
            <v>0</v>
          </cell>
        </row>
        <row r="2737">
          <cell r="AA2737">
            <v>0</v>
          </cell>
        </row>
        <row r="2738">
          <cell r="AA2738">
            <v>0</v>
          </cell>
        </row>
        <row r="2739">
          <cell r="AA2739">
            <v>0</v>
          </cell>
        </row>
        <row r="2740">
          <cell r="AA2740">
            <v>0</v>
          </cell>
        </row>
        <row r="2741">
          <cell r="AA2741">
            <v>0</v>
          </cell>
        </row>
        <row r="2742">
          <cell r="AA2742">
            <v>0</v>
          </cell>
        </row>
        <row r="2743">
          <cell r="AA2743">
            <v>0</v>
          </cell>
        </row>
        <row r="2744">
          <cell r="AA2744">
            <v>0</v>
          </cell>
        </row>
        <row r="2745">
          <cell r="AA2745">
            <v>0</v>
          </cell>
        </row>
        <row r="2746">
          <cell r="AA2746">
            <v>0</v>
          </cell>
        </row>
        <row r="2747">
          <cell r="AA2747">
            <v>0</v>
          </cell>
        </row>
        <row r="2748">
          <cell r="AA2748">
            <v>0</v>
          </cell>
        </row>
        <row r="2749">
          <cell r="AA2749">
            <v>0</v>
          </cell>
        </row>
        <row r="2750">
          <cell r="AA2750">
            <v>0</v>
          </cell>
        </row>
        <row r="2751">
          <cell r="AA2751">
            <v>0</v>
          </cell>
        </row>
        <row r="2752">
          <cell r="AA2752">
            <v>0</v>
          </cell>
        </row>
        <row r="2753">
          <cell r="AA2753">
            <v>0</v>
          </cell>
        </row>
        <row r="2754">
          <cell r="AA2754">
            <v>0</v>
          </cell>
        </row>
        <row r="2755">
          <cell r="AA2755">
            <v>0</v>
          </cell>
        </row>
        <row r="2756">
          <cell r="AA2756">
            <v>0</v>
          </cell>
        </row>
        <row r="2757">
          <cell r="AA2757">
            <v>0</v>
          </cell>
        </row>
        <row r="2758">
          <cell r="AA2758">
            <v>0</v>
          </cell>
        </row>
        <row r="2759">
          <cell r="AA2759">
            <v>0</v>
          </cell>
        </row>
        <row r="2760">
          <cell r="AA2760">
            <v>0</v>
          </cell>
        </row>
        <row r="2761">
          <cell r="AA2761">
            <v>0</v>
          </cell>
        </row>
        <row r="2762">
          <cell r="AA2762">
            <v>0</v>
          </cell>
        </row>
        <row r="2763">
          <cell r="AA2763">
            <v>0</v>
          </cell>
        </row>
        <row r="2764">
          <cell r="AA2764">
            <v>0</v>
          </cell>
        </row>
        <row r="2765">
          <cell r="AA2765">
            <v>0</v>
          </cell>
        </row>
        <row r="2766">
          <cell r="AA2766">
            <v>0</v>
          </cell>
        </row>
        <row r="2767">
          <cell r="AA2767">
            <v>0</v>
          </cell>
        </row>
        <row r="2768">
          <cell r="AA2768">
            <v>0</v>
          </cell>
        </row>
        <row r="2769">
          <cell r="AA2769">
            <v>0</v>
          </cell>
        </row>
        <row r="2770">
          <cell r="AA2770">
            <v>0</v>
          </cell>
        </row>
        <row r="2771">
          <cell r="AA2771">
            <v>0</v>
          </cell>
        </row>
        <row r="2772">
          <cell r="AA2772">
            <v>0</v>
          </cell>
        </row>
        <row r="2773">
          <cell r="AA2773">
            <v>0</v>
          </cell>
        </row>
        <row r="2774">
          <cell r="AA2774">
            <v>0</v>
          </cell>
        </row>
        <row r="2775">
          <cell r="AA2775">
            <v>0</v>
          </cell>
        </row>
        <row r="2776">
          <cell r="AA2776">
            <v>0</v>
          </cell>
        </row>
        <row r="2777">
          <cell r="AA2777">
            <v>0</v>
          </cell>
        </row>
        <row r="2778">
          <cell r="AA2778">
            <v>0</v>
          </cell>
        </row>
        <row r="2779">
          <cell r="AA2779">
            <v>0</v>
          </cell>
        </row>
        <row r="2780">
          <cell r="AA2780">
            <v>0</v>
          </cell>
        </row>
        <row r="2781">
          <cell r="AA2781">
            <v>0</v>
          </cell>
        </row>
        <row r="2782">
          <cell r="AA2782">
            <v>0</v>
          </cell>
        </row>
        <row r="2783">
          <cell r="AA2783">
            <v>0</v>
          </cell>
        </row>
        <row r="2784">
          <cell r="AA2784">
            <v>0</v>
          </cell>
        </row>
        <row r="2785">
          <cell r="AA2785">
            <v>0</v>
          </cell>
        </row>
        <row r="2786">
          <cell r="AA2786">
            <v>0</v>
          </cell>
        </row>
        <row r="2787">
          <cell r="AA2787">
            <v>0</v>
          </cell>
        </row>
        <row r="2788">
          <cell r="AA2788">
            <v>0</v>
          </cell>
        </row>
        <row r="2789">
          <cell r="AA2789">
            <v>0</v>
          </cell>
        </row>
        <row r="2790">
          <cell r="AA2790">
            <v>0</v>
          </cell>
        </row>
        <row r="2791">
          <cell r="AA2791">
            <v>0</v>
          </cell>
        </row>
        <row r="2792">
          <cell r="AA2792">
            <v>0</v>
          </cell>
        </row>
        <row r="2793">
          <cell r="AA2793">
            <v>0</v>
          </cell>
        </row>
        <row r="2794">
          <cell r="AA2794">
            <v>0</v>
          </cell>
        </row>
        <row r="2795">
          <cell r="AA2795">
            <v>0</v>
          </cell>
        </row>
        <row r="2796">
          <cell r="AA2796">
            <v>0</v>
          </cell>
        </row>
        <row r="2797">
          <cell r="AA2797">
            <v>0</v>
          </cell>
        </row>
        <row r="2798">
          <cell r="AA2798">
            <v>0</v>
          </cell>
        </row>
        <row r="2799">
          <cell r="AA2799">
            <v>0</v>
          </cell>
        </row>
        <row r="2800">
          <cell r="AA2800">
            <v>0</v>
          </cell>
        </row>
        <row r="2801">
          <cell r="AA2801">
            <v>0</v>
          </cell>
        </row>
        <row r="2802">
          <cell r="AA2802">
            <v>0</v>
          </cell>
        </row>
        <row r="2803">
          <cell r="AA2803">
            <v>0</v>
          </cell>
        </row>
        <row r="2804">
          <cell r="AA2804">
            <v>0</v>
          </cell>
        </row>
        <row r="2805">
          <cell r="AA2805">
            <v>0</v>
          </cell>
        </row>
        <row r="2806">
          <cell r="AA2806">
            <v>0</v>
          </cell>
        </row>
        <row r="2807">
          <cell r="AA2807">
            <v>0</v>
          </cell>
        </row>
        <row r="2808">
          <cell r="AA2808">
            <v>0</v>
          </cell>
        </row>
        <row r="2809">
          <cell r="AA2809">
            <v>0</v>
          </cell>
        </row>
        <row r="2810">
          <cell r="AA2810">
            <v>0</v>
          </cell>
        </row>
        <row r="2811">
          <cell r="AA2811">
            <v>0</v>
          </cell>
        </row>
        <row r="2812">
          <cell r="AA2812">
            <v>0</v>
          </cell>
        </row>
        <row r="2813">
          <cell r="AA2813">
            <v>0</v>
          </cell>
        </row>
        <row r="2814">
          <cell r="AA2814">
            <v>0</v>
          </cell>
        </row>
        <row r="2815">
          <cell r="AA2815">
            <v>0</v>
          </cell>
        </row>
        <row r="2816">
          <cell r="AA2816">
            <v>0</v>
          </cell>
        </row>
        <row r="2817">
          <cell r="AA2817">
            <v>0</v>
          </cell>
        </row>
        <row r="2818">
          <cell r="AA2818">
            <v>0</v>
          </cell>
        </row>
        <row r="2819">
          <cell r="AA2819">
            <v>0</v>
          </cell>
        </row>
        <row r="2820">
          <cell r="AA2820">
            <v>0</v>
          </cell>
        </row>
        <row r="2821">
          <cell r="AA2821">
            <v>0</v>
          </cell>
        </row>
        <row r="2822">
          <cell r="AA2822">
            <v>0</v>
          </cell>
        </row>
        <row r="2823">
          <cell r="AA2823">
            <v>0</v>
          </cell>
        </row>
        <row r="2824">
          <cell r="AA2824">
            <v>0</v>
          </cell>
        </row>
        <row r="2825">
          <cell r="AA2825">
            <v>0</v>
          </cell>
        </row>
        <row r="2826">
          <cell r="AA2826">
            <v>0</v>
          </cell>
        </row>
        <row r="2827">
          <cell r="AA2827">
            <v>0</v>
          </cell>
        </row>
        <row r="2828">
          <cell r="AA2828">
            <v>0</v>
          </cell>
        </row>
        <row r="2829">
          <cell r="AA2829">
            <v>0</v>
          </cell>
        </row>
        <row r="2830">
          <cell r="AA2830">
            <v>0</v>
          </cell>
        </row>
        <row r="2831">
          <cell r="AA2831">
            <v>0</v>
          </cell>
        </row>
        <row r="2832">
          <cell r="AA2832">
            <v>0</v>
          </cell>
        </row>
        <row r="2833">
          <cell r="AA2833">
            <v>0</v>
          </cell>
        </row>
        <row r="2834">
          <cell r="AA2834">
            <v>0</v>
          </cell>
        </row>
        <row r="2835">
          <cell r="AA2835">
            <v>0</v>
          </cell>
        </row>
        <row r="2836">
          <cell r="AA2836">
            <v>0</v>
          </cell>
        </row>
        <row r="2837">
          <cell r="AA2837">
            <v>0</v>
          </cell>
        </row>
        <row r="2838">
          <cell r="AA2838">
            <v>0</v>
          </cell>
        </row>
        <row r="2839">
          <cell r="AA2839">
            <v>0</v>
          </cell>
        </row>
        <row r="2840">
          <cell r="AA2840">
            <v>0</v>
          </cell>
        </row>
        <row r="2841">
          <cell r="AA2841">
            <v>0</v>
          </cell>
        </row>
        <row r="2842">
          <cell r="AA2842">
            <v>0</v>
          </cell>
        </row>
        <row r="2843">
          <cell r="AA2843">
            <v>0</v>
          </cell>
        </row>
        <row r="2844">
          <cell r="AA2844">
            <v>0</v>
          </cell>
        </row>
        <row r="2845">
          <cell r="AA2845">
            <v>0</v>
          </cell>
        </row>
        <row r="2846">
          <cell r="AA2846">
            <v>0</v>
          </cell>
        </row>
        <row r="2847">
          <cell r="AA2847">
            <v>0</v>
          </cell>
        </row>
        <row r="2848">
          <cell r="AA2848">
            <v>0</v>
          </cell>
        </row>
        <row r="2849">
          <cell r="AA2849">
            <v>0</v>
          </cell>
        </row>
        <row r="2850">
          <cell r="AA2850">
            <v>0</v>
          </cell>
        </row>
        <row r="2851">
          <cell r="AA2851">
            <v>0</v>
          </cell>
        </row>
        <row r="2852">
          <cell r="AA285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>
            <v>0.14630889892578125</v>
          </cell>
          <cell r="C14">
            <v>0.14630889892578125</v>
          </cell>
          <cell r="D14">
            <v>0.14630889892578125</v>
          </cell>
          <cell r="E14">
            <v>0.14630889892578125</v>
          </cell>
          <cell r="F14">
            <v>0.14630889892578125</v>
          </cell>
          <cell r="G14">
            <v>0.14630889892578125</v>
          </cell>
          <cell r="H14">
            <v>0.14630889892578125</v>
          </cell>
          <cell r="I14">
            <v>0.14630889892578125</v>
          </cell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>
            <v>6.3695274293422699E-3</v>
          </cell>
          <cell r="C41">
            <v>6.3695274293422699E-3</v>
          </cell>
          <cell r="D41">
            <v>6.3695274293422699E-3</v>
          </cell>
          <cell r="E41">
            <v>6.3695274293422699E-3</v>
          </cell>
          <cell r="F41">
            <v>6.3695274293422699E-3</v>
          </cell>
          <cell r="G41">
            <v>6.3695274293422699E-3</v>
          </cell>
          <cell r="H41">
            <v>6.3695274293422699E-3</v>
          </cell>
          <cell r="I41">
            <v>6.3695274293422699E-3</v>
          </cell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>
            <v>10438.5625</v>
          </cell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>
            <v>25135.9375</v>
          </cell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>
            <v>42223.15625</v>
          </cell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>
            <v>0</v>
          </cell>
          <cell r="B9">
            <v>0</v>
          </cell>
        </row>
        <row r="10">
          <cell r="A10">
            <v>0</v>
          </cell>
          <cell r="B10">
            <v>0</v>
          </cell>
        </row>
        <row r="11">
          <cell r="A11">
            <v>0</v>
          </cell>
          <cell r="B11">
            <v>0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>
            <v>0</v>
          </cell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>
            <v>0</v>
          </cell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>
            <v>0</v>
          </cell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>
            <v>0</v>
          </cell>
          <cell r="R11">
            <v>0</v>
          </cell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>
            <v>0</v>
          </cell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>
            <v>0</v>
          </cell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>
            <v>0</v>
          </cell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>
            <v>0</v>
          </cell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>
            <v>0</v>
          </cell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>
            <v>0</v>
          </cell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>
            <v>0</v>
          </cell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>
            <v>0</v>
          </cell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>
            <v>0</v>
          </cell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>
            <v>0</v>
          </cell>
          <cell r="R25">
            <v>0</v>
          </cell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>
            <v>0</v>
          </cell>
          <cell r="R26">
            <v>0</v>
          </cell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>
            <v>0</v>
          </cell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>
            <v>0</v>
          </cell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>
            <v>0</v>
          </cell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>
            <v>0</v>
          </cell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>
            <v>0</v>
          </cell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>
            <v>0</v>
          </cell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>
            <v>0</v>
          </cell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>
            <v>0</v>
          </cell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>
            <v>0</v>
          </cell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>
            <v>0</v>
          </cell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>
            <v>0</v>
          </cell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>
            <v>0</v>
          </cell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>
            <v>0</v>
          </cell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>
            <v>0</v>
          </cell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>
            <v>0</v>
          </cell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>
            <v>0</v>
          </cell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>
            <v>0</v>
          </cell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>
            <v>0</v>
          </cell>
          <cell r="P47">
            <v>0</v>
          </cell>
          <cell r="Q47">
            <v>0</v>
          </cell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>
            <v>0</v>
          </cell>
          <cell r="P48">
            <v>0</v>
          </cell>
          <cell r="Q48">
            <v>0</v>
          </cell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>
            <v>0</v>
          </cell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>
            <v>0</v>
          </cell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>
            <v>0</v>
          </cell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>
            <v>0</v>
          </cell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>
            <v>0</v>
          </cell>
          <cell r="P53">
            <v>0</v>
          </cell>
          <cell r="Q53">
            <v>0</v>
          </cell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>
            <v>0</v>
          </cell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>
            <v>0</v>
          </cell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>
            <v>0</v>
          </cell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>
            <v>0</v>
          </cell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>
            <v>0</v>
          </cell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>
            <v>0</v>
          </cell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>
            <v>0</v>
          </cell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>
            <v>0</v>
          </cell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>
            <v>0</v>
          </cell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>
            <v>0</v>
          </cell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>
            <v>0</v>
          </cell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>
            <v>0</v>
          </cell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>
            <v>0</v>
          </cell>
          <cell r="P83">
            <v>0</v>
          </cell>
          <cell r="Q83">
            <v>0</v>
          </cell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>
            <v>0</v>
          </cell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>
            <v>0</v>
          </cell>
          <cell r="P86">
            <v>0</v>
          </cell>
          <cell r="Q86">
            <v>0</v>
          </cell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>
            <v>0</v>
          </cell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>
            <v>0</v>
          </cell>
          <cell r="R88">
            <v>0</v>
          </cell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>
            <v>0</v>
          </cell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>
            <v>0</v>
          </cell>
          <cell r="P90">
            <v>0</v>
          </cell>
          <cell r="Q90">
            <v>0</v>
          </cell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>
            <v>0</v>
          </cell>
          <cell r="R91">
            <v>0</v>
          </cell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>
            <v>0</v>
          </cell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>
            <v>0</v>
          </cell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>
            <v>0</v>
          </cell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>
            <v>0</v>
          </cell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>
            <v>0</v>
          </cell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>
            <v>0</v>
          </cell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>
            <v>0</v>
          </cell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>
            <v>0</v>
          </cell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>
            <v>0</v>
          </cell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>
            <v>0</v>
          </cell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>
            <v>0</v>
          </cell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>
            <v>0</v>
          </cell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>
            <v>0</v>
          </cell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>
            <v>0</v>
          </cell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>
            <v>0</v>
          </cell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>
            <v>0</v>
          </cell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>
            <v>0</v>
          </cell>
          <cell r="P120">
            <v>0</v>
          </cell>
          <cell r="Q120">
            <v>0</v>
          </cell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>
            <v>0</v>
          </cell>
          <cell r="P121">
            <v>0</v>
          </cell>
          <cell r="Q121">
            <v>0</v>
          </cell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>
            <v>0</v>
          </cell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>
            <v>0</v>
          </cell>
          <cell r="P122">
            <v>0</v>
          </cell>
          <cell r="Q122">
            <v>0</v>
          </cell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>
            <v>0</v>
          </cell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>
            <v>0</v>
          </cell>
          <cell r="M124" t="str">
            <v>99</v>
          </cell>
          <cell r="N124" t="str">
            <v>I</v>
          </cell>
          <cell r="O124">
            <v>0</v>
          </cell>
          <cell r="P124">
            <v>0</v>
          </cell>
          <cell r="Q124">
            <v>0</v>
          </cell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>
            <v>0</v>
          </cell>
          <cell r="P125">
            <v>0</v>
          </cell>
          <cell r="Q125">
            <v>0</v>
          </cell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>
            <v>0</v>
          </cell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>
            <v>0</v>
          </cell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>
            <v>0</v>
          </cell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>
            <v>0</v>
          </cell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>
            <v>0</v>
          </cell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>
            <v>0</v>
          </cell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>
            <v>0</v>
          </cell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>
            <v>0</v>
          </cell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>
            <v>0</v>
          </cell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>
            <v>0</v>
          </cell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>
            <v>0</v>
          </cell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>
            <v>0</v>
          </cell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>
            <v>0</v>
          </cell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>
            <v>0</v>
          </cell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>
            <v>0</v>
          </cell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>
            <v>0</v>
          </cell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>
            <v>0</v>
          </cell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>
            <v>0</v>
          </cell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>
            <v>0</v>
          </cell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>
            <v>0</v>
          </cell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>
            <v>0</v>
          </cell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>
            <v>0</v>
          </cell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>
            <v>0</v>
          </cell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>
            <v>0</v>
          </cell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>
            <v>0</v>
          </cell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>
            <v>0</v>
          </cell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>
            <v>0</v>
          </cell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>
            <v>0</v>
          </cell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>
            <v>0</v>
          </cell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>
            <v>0</v>
          </cell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>
            <v>0</v>
          </cell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>
            <v>0</v>
          </cell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>
            <v>0</v>
          </cell>
          <cell r="R159">
            <v>0</v>
          </cell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>
            <v>0</v>
          </cell>
          <cell r="R160">
            <v>0</v>
          </cell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>
            <v>0</v>
          </cell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>
            <v>0</v>
          </cell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>
            <v>0</v>
          </cell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>
            <v>0</v>
          </cell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>
            <v>0</v>
          </cell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>
            <v>0</v>
          </cell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>
            <v>0</v>
          </cell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>
            <v>0</v>
          </cell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>
            <v>0</v>
          </cell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>
            <v>0</v>
          </cell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>
            <v>0</v>
          </cell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>
            <v>0</v>
          </cell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>
            <v>0</v>
          </cell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>
            <v>0</v>
          </cell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>
            <v>0</v>
          </cell>
          <cell r="P185">
            <v>0</v>
          </cell>
          <cell r="Q185">
            <v>0</v>
          </cell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>
            <v>0</v>
          </cell>
          <cell r="P186">
            <v>0</v>
          </cell>
          <cell r="Q186">
            <v>0</v>
          </cell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>
            <v>0</v>
          </cell>
          <cell r="M187" t="str">
            <v>99</v>
          </cell>
          <cell r="N187" t="str">
            <v>I</v>
          </cell>
          <cell r="O187">
            <v>0</v>
          </cell>
          <cell r="P187">
            <v>0</v>
          </cell>
          <cell r="Q187">
            <v>0</v>
          </cell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>
            <v>0</v>
          </cell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>
            <v>0</v>
          </cell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>
            <v>0</v>
          </cell>
          <cell r="L190" t="str">
            <v>01</v>
          </cell>
          <cell r="M190" t="str">
            <v>C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0603</v>
          </cell>
          <cell r="S190">
            <v>0</v>
          </cell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>
            <v>0</v>
          </cell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>
            <v>0</v>
          </cell>
          <cell r="P192">
            <v>0</v>
          </cell>
          <cell r="Q192">
            <v>0</v>
          </cell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>
            <v>0</v>
          </cell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>
            <v>0</v>
          </cell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>
            <v>0</v>
          </cell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>
            <v>0</v>
          </cell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>
            <v>0</v>
          </cell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>
            <v>0</v>
          </cell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>
            <v>0</v>
          </cell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>
            <v>0</v>
          </cell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>
            <v>0</v>
          </cell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>
            <v>0</v>
          </cell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>
            <v>0</v>
          </cell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>
            <v>0</v>
          </cell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>
            <v>0</v>
          </cell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>
            <v>0</v>
          </cell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>
            <v>0</v>
          </cell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>
            <v>0</v>
          </cell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>
            <v>0</v>
          </cell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>
            <v>0</v>
          </cell>
          <cell r="P213">
            <v>0</v>
          </cell>
          <cell r="Q213">
            <v>0</v>
          </cell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>
            <v>0</v>
          </cell>
          <cell r="P214">
            <v>0</v>
          </cell>
          <cell r="Q214">
            <v>0</v>
          </cell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>
            <v>0</v>
          </cell>
          <cell r="P215">
            <v>0</v>
          </cell>
          <cell r="Q215">
            <v>0</v>
          </cell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>
            <v>0</v>
          </cell>
          <cell r="P218">
            <v>0</v>
          </cell>
          <cell r="Q218">
            <v>0</v>
          </cell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>
            <v>0</v>
          </cell>
          <cell r="P219">
            <v>0</v>
          </cell>
          <cell r="Q219">
            <v>0</v>
          </cell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>
            <v>0</v>
          </cell>
          <cell r="P220">
            <v>0</v>
          </cell>
          <cell r="Q220">
            <v>0</v>
          </cell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>
            <v>0</v>
          </cell>
          <cell r="P221">
            <v>0</v>
          </cell>
          <cell r="Q221">
            <v>0</v>
          </cell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>
            <v>0</v>
          </cell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>
            <v>0</v>
          </cell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>
            <v>0</v>
          </cell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>
            <v>0</v>
          </cell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>
            <v>0</v>
          </cell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>
            <v>0</v>
          </cell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>
            <v>0</v>
          </cell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>
            <v>0</v>
          </cell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>
            <v>0</v>
          </cell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>
            <v>0</v>
          </cell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>
            <v>0</v>
          </cell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>
            <v>0</v>
          </cell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>
            <v>0</v>
          </cell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>
            <v>0</v>
          </cell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>
            <v>0</v>
          </cell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>
            <v>0</v>
          </cell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>
            <v>0</v>
          </cell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>
            <v>0</v>
          </cell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>
            <v>0</v>
          </cell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>
            <v>0</v>
          </cell>
          <cell r="P244">
            <v>0</v>
          </cell>
          <cell r="Q244">
            <v>0</v>
          </cell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>
            <v>0</v>
          </cell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>
            <v>0</v>
          </cell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>
            <v>0</v>
          </cell>
          <cell r="M247" t="str">
            <v>99</v>
          </cell>
          <cell r="N247" t="str">
            <v>I</v>
          </cell>
          <cell r="O247">
            <v>0</v>
          </cell>
          <cell r="P247">
            <v>0</v>
          </cell>
          <cell r="Q247">
            <v>0</v>
          </cell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>
            <v>0</v>
          </cell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>
            <v>0</v>
          </cell>
          <cell r="P249">
            <v>0</v>
          </cell>
          <cell r="Q249">
            <v>0</v>
          </cell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>
            <v>0</v>
          </cell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>
            <v>0</v>
          </cell>
          <cell r="R251">
            <v>0</v>
          </cell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>
            <v>0</v>
          </cell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>
            <v>0</v>
          </cell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>
            <v>0</v>
          </cell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>
            <v>0</v>
          </cell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>
            <v>0</v>
          </cell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>
            <v>0</v>
          </cell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>
            <v>0</v>
          </cell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>
            <v>0</v>
          </cell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>
            <v>0</v>
          </cell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>
            <v>0</v>
          </cell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>
            <v>0</v>
          </cell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>
            <v>0</v>
          </cell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>
            <v>0</v>
          </cell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>
            <v>0</v>
          </cell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>
            <v>0</v>
          </cell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>
            <v>0</v>
          </cell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>
            <v>0</v>
          </cell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>
            <v>0</v>
          </cell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>
            <v>0</v>
          </cell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>
            <v>0</v>
          </cell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>
            <v>0</v>
          </cell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>
            <v>0</v>
          </cell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>
            <v>0</v>
          </cell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>
            <v>0</v>
          </cell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>
            <v>0</v>
          </cell>
          <cell r="P279">
            <v>0</v>
          </cell>
          <cell r="Q279">
            <v>0</v>
          </cell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>
            <v>0</v>
          </cell>
          <cell r="P280">
            <v>0</v>
          </cell>
          <cell r="Q280">
            <v>0</v>
          </cell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>
            <v>0</v>
          </cell>
          <cell r="P281">
            <v>0</v>
          </cell>
          <cell r="Q281">
            <v>0</v>
          </cell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>
            <v>0</v>
          </cell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>
            <v>0</v>
          </cell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>
            <v>0</v>
          </cell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>
            <v>0</v>
          </cell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>
            <v>0</v>
          </cell>
          <cell r="P287">
            <v>0</v>
          </cell>
          <cell r="Q287">
            <v>0</v>
          </cell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>
            <v>0</v>
          </cell>
          <cell r="P289">
            <v>0</v>
          </cell>
          <cell r="Q289">
            <v>0</v>
          </cell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>
            <v>0</v>
          </cell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>
            <v>0</v>
          </cell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>
            <v>0</v>
          </cell>
          <cell r="P291">
            <v>0</v>
          </cell>
          <cell r="Q291">
            <v>0</v>
          </cell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>
            <v>0</v>
          </cell>
          <cell r="P292">
            <v>0</v>
          </cell>
          <cell r="Q292">
            <v>0</v>
          </cell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>
            <v>0</v>
          </cell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>
            <v>0</v>
          </cell>
          <cell r="P294">
            <v>0</v>
          </cell>
          <cell r="Q294">
            <v>0</v>
          </cell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>
            <v>0</v>
          </cell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>
            <v>0</v>
          </cell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>
            <v>0</v>
          </cell>
          <cell r="P298">
            <v>0</v>
          </cell>
          <cell r="Q298">
            <v>0</v>
          </cell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>
            <v>0</v>
          </cell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>
            <v>0</v>
          </cell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>
            <v>0</v>
          </cell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>
            <v>0</v>
          </cell>
          <cell r="R301" t="str">
            <v>1203</v>
          </cell>
          <cell r="S301">
            <v>0</v>
          </cell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>
            <v>0</v>
          </cell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>
            <v>0</v>
          </cell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>
            <v>0</v>
          </cell>
          <cell r="P304">
            <v>0</v>
          </cell>
          <cell r="Q304">
            <v>0</v>
          </cell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>
            <v>0</v>
          </cell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>
            <v>0</v>
          </cell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>
            <v>0</v>
          </cell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>
            <v>0</v>
          </cell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>
            <v>0</v>
          </cell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>
            <v>0</v>
          </cell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>
            <v>0</v>
          </cell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>
            <v>0</v>
          </cell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>
            <v>0</v>
          </cell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>
            <v>0</v>
          </cell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>
            <v>0</v>
          </cell>
          <cell r="P316">
            <v>0</v>
          </cell>
          <cell r="Q316">
            <v>0</v>
          </cell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>
            <v>0</v>
          </cell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>
            <v>0</v>
          </cell>
          <cell r="R318">
            <v>0</v>
          </cell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>
            <v>0</v>
          </cell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>
            <v>0</v>
          </cell>
          <cell r="R320">
            <v>0</v>
          </cell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>
            <v>0</v>
          </cell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>
            <v>0</v>
          </cell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>
            <v>0</v>
          </cell>
          <cell r="R323">
            <v>0</v>
          </cell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>
            <v>0</v>
          </cell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>
            <v>0</v>
          </cell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>
            <v>0</v>
          </cell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>
            <v>0</v>
          </cell>
          <cell r="R327">
            <v>0</v>
          </cell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>
            <v>0</v>
          </cell>
          <cell r="R328">
            <v>0</v>
          </cell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>
            <v>0</v>
          </cell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>
            <v>0</v>
          </cell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>
            <v>0</v>
          </cell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>
            <v>0</v>
          </cell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>
            <v>0</v>
          </cell>
          <cell r="P332">
            <v>0</v>
          </cell>
          <cell r="Q332">
            <v>0</v>
          </cell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>
            <v>0</v>
          </cell>
          <cell r="R333">
            <v>0</v>
          </cell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>
            <v>0</v>
          </cell>
          <cell r="R334">
            <v>0</v>
          </cell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>
            <v>0</v>
          </cell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>
            <v>0</v>
          </cell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>
            <v>0</v>
          </cell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>
            <v>0</v>
          </cell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>
            <v>0</v>
          </cell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>
            <v>0</v>
          </cell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>
            <v>0</v>
          </cell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>
            <v>0</v>
          </cell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>
            <v>0</v>
          </cell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>
            <v>0</v>
          </cell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>
            <v>0</v>
          </cell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>
            <v>0</v>
          </cell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>
            <v>0</v>
          </cell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>
            <v>0</v>
          </cell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>
            <v>0</v>
          </cell>
          <cell r="R349">
            <v>0</v>
          </cell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>
            <v>0</v>
          </cell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>
            <v>0</v>
          </cell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>
            <v>0</v>
          </cell>
          <cell r="R352">
            <v>0</v>
          </cell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>
            <v>0</v>
          </cell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>
            <v>0</v>
          </cell>
          <cell r="R354">
            <v>0</v>
          </cell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>
            <v>0</v>
          </cell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>
            <v>0</v>
          </cell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>
            <v>0</v>
          </cell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>
            <v>0</v>
          </cell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>
            <v>0</v>
          </cell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>
            <v>0</v>
          </cell>
          <cell r="P360">
            <v>0</v>
          </cell>
          <cell r="Q360">
            <v>0</v>
          </cell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>
            <v>0</v>
          </cell>
          <cell r="L361" t="str">
            <v>01</v>
          </cell>
          <cell r="M361" t="str">
            <v>C</v>
          </cell>
          <cell r="N361" t="str">
            <v>I</v>
          </cell>
          <cell r="O361">
            <v>0</v>
          </cell>
          <cell r="P361">
            <v>0</v>
          </cell>
          <cell r="Q361">
            <v>0</v>
          </cell>
          <cell r="R361" t="str">
            <v>0203</v>
          </cell>
          <cell r="S361">
            <v>0</v>
          </cell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>
            <v>0</v>
          </cell>
          <cell r="M362" t="str">
            <v>99</v>
          </cell>
          <cell r="N362" t="str">
            <v>I</v>
          </cell>
          <cell r="O362">
            <v>0</v>
          </cell>
          <cell r="P362">
            <v>0</v>
          </cell>
          <cell r="Q362">
            <v>0</v>
          </cell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>
            <v>0</v>
          </cell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>
            <v>0</v>
          </cell>
          <cell r="P365">
            <v>0</v>
          </cell>
          <cell r="Q365">
            <v>0</v>
          </cell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>
            <v>0</v>
          </cell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>
            <v>0</v>
          </cell>
          <cell r="R367">
            <v>0</v>
          </cell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>
            <v>0</v>
          </cell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>
            <v>0</v>
          </cell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>
            <v>0</v>
          </cell>
          <cell r="R370">
            <v>0</v>
          </cell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>
            <v>0</v>
          </cell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>
            <v>0</v>
          </cell>
          <cell r="R371" t="str">
            <v>1203</v>
          </cell>
          <cell r="S371">
            <v>0</v>
          </cell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>
            <v>0</v>
          </cell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>
            <v>0</v>
          </cell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>
            <v>0</v>
          </cell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>
            <v>0</v>
          </cell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>
            <v>0</v>
          </cell>
          <cell r="R375">
            <v>0</v>
          </cell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>
            <v>0</v>
          </cell>
          <cell r="P376">
            <v>0</v>
          </cell>
          <cell r="Q376">
            <v>0</v>
          </cell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>
            <v>0</v>
          </cell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>
            <v>0</v>
          </cell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>
            <v>0</v>
          </cell>
          <cell r="R380">
            <v>0</v>
          </cell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>
            <v>0</v>
          </cell>
          <cell r="P381">
            <v>0</v>
          </cell>
          <cell r="Q381">
            <v>0</v>
          </cell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>
            <v>0</v>
          </cell>
          <cell r="P383">
            <v>0</v>
          </cell>
          <cell r="Q383">
            <v>0</v>
          </cell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>
            <v>0</v>
          </cell>
          <cell r="P384">
            <v>0</v>
          </cell>
          <cell r="Q384">
            <v>0</v>
          </cell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>
            <v>0</v>
          </cell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>
            <v>0</v>
          </cell>
          <cell r="P386">
            <v>0</v>
          </cell>
          <cell r="Q386">
            <v>0</v>
          </cell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>
            <v>0</v>
          </cell>
          <cell r="P387">
            <v>0</v>
          </cell>
          <cell r="Q387">
            <v>0</v>
          </cell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>
            <v>0</v>
          </cell>
          <cell r="M388" t="str">
            <v>99</v>
          </cell>
          <cell r="N388" t="str">
            <v>I</v>
          </cell>
          <cell r="O388">
            <v>0</v>
          </cell>
          <cell r="P388">
            <v>0</v>
          </cell>
          <cell r="Q388">
            <v>0</v>
          </cell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>
            <v>0</v>
          </cell>
          <cell r="L389" t="str">
            <v>01</v>
          </cell>
          <cell r="M389" t="str">
            <v>99</v>
          </cell>
          <cell r="N389" t="str">
            <v>I</v>
          </cell>
          <cell r="O389">
            <v>0</v>
          </cell>
          <cell r="P389">
            <v>0</v>
          </cell>
          <cell r="Q389">
            <v>0</v>
          </cell>
          <cell r="R389" t="str">
            <v>0203</v>
          </cell>
          <cell r="S389">
            <v>0</v>
          </cell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>
            <v>0</v>
          </cell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>
            <v>0</v>
          </cell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>
            <v>0</v>
          </cell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>
            <v>0</v>
          </cell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>
            <v>0</v>
          </cell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>
            <v>0</v>
          </cell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>
            <v>0</v>
          </cell>
          <cell r="L396" t="str">
            <v>1</v>
          </cell>
          <cell r="M396" t="str">
            <v>99</v>
          </cell>
          <cell r="N396" t="str">
            <v>I</v>
          </cell>
          <cell r="O396">
            <v>0</v>
          </cell>
          <cell r="P396">
            <v>0</v>
          </cell>
          <cell r="Q396">
            <v>0</v>
          </cell>
          <cell r="R396" t="str">
            <v>0403</v>
          </cell>
          <cell r="S396">
            <v>0</v>
          </cell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>
            <v>0</v>
          </cell>
          <cell r="P398">
            <v>0</v>
          </cell>
          <cell r="Q398">
            <v>0</v>
          </cell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>
            <v>0</v>
          </cell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>
            <v>0</v>
          </cell>
          <cell r="P401">
            <v>0</v>
          </cell>
          <cell r="Q401">
            <v>0</v>
          </cell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>
            <v>0</v>
          </cell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>
            <v>0</v>
          </cell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>
            <v>0</v>
          </cell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>
            <v>0</v>
          </cell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>
            <v>0</v>
          </cell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>
            <v>0</v>
          </cell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>
            <v>0</v>
          </cell>
          <cell r="P411" t="str">
            <v>F</v>
          </cell>
          <cell r="Q411">
            <v>0</v>
          </cell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>
            <v>0</v>
          </cell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>
            <v>0</v>
          </cell>
          <cell r="P413">
            <v>0</v>
          </cell>
          <cell r="Q413">
            <v>0</v>
          </cell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>
            <v>0</v>
          </cell>
          <cell r="R414">
            <v>0</v>
          </cell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>
            <v>0</v>
          </cell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>
            <v>0</v>
          </cell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>
            <v>0</v>
          </cell>
          <cell r="R417">
            <v>0</v>
          </cell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>
            <v>0</v>
          </cell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>
            <v>0</v>
          </cell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>
            <v>0</v>
          </cell>
          <cell r="L420" t="str">
            <v>1</v>
          </cell>
          <cell r="M420" t="str">
            <v>99</v>
          </cell>
          <cell r="N420" t="str">
            <v>I</v>
          </cell>
          <cell r="O420">
            <v>0</v>
          </cell>
          <cell r="P420">
            <v>0</v>
          </cell>
          <cell r="Q420">
            <v>0</v>
          </cell>
          <cell r="R420" t="str">
            <v>0203</v>
          </cell>
          <cell r="S420">
            <v>0</v>
          </cell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>
            <v>0</v>
          </cell>
          <cell r="P421">
            <v>0</v>
          </cell>
          <cell r="Q421">
            <v>0</v>
          </cell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>
            <v>0</v>
          </cell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>
            <v>0</v>
          </cell>
          <cell r="R423">
            <v>0</v>
          </cell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>
            <v>0</v>
          </cell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>
            <v>0</v>
          </cell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>
            <v>0</v>
          </cell>
          <cell r="P426">
            <v>0</v>
          </cell>
          <cell r="Q426">
            <v>0</v>
          </cell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>
            <v>0</v>
          </cell>
          <cell r="P427">
            <v>0</v>
          </cell>
          <cell r="Q427">
            <v>0</v>
          </cell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>
            <v>0</v>
          </cell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>
            <v>0</v>
          </cell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>
            <v>0</v>
          </cell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>
            <v>0</v>
          </cell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>
            <v>0</v>
          </cell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>
            <v>0</v>
          </cell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>
            <v>0</v>
          </cell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>
            <v>0</v>
          </cell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>
            <v>0</v>
          </cell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>
            <v>0</v>
          </cell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>
            <v>0</v>
          </cell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>
            <v>0</v>
          </cell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>
            <v>0</v>
          </cell>
          <cell r="M440" t="str">
            <v>99</v>
          </cell>
          <cell r="N440" t="str">
            <v>I</v>
          </cell>
          <cell r="O440">
            <v>0</v>
          </cell>
          <cell r="P440">
            <v>0</v>
          </cell>
          <cell r="Q440">
            <v>0</v>
          </cell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>
            <v>0</v>
          </cell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>
            <v>0</v>
          </cell>
          <cell r="R442">
            <v>0</v>
          </cell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>
            <v>0</v>
          </cell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>
            <v>0</v>
          </cell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>
            <v>0</v>
          </cell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>
            <v>0</v>
          </cell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>
            <v>0</v>
          </cell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>
            <v>0</v>
          </cell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>
            <v>0</v>
          </cell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>
            <v>0</v>
          </cell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>
            <v>0</v>
          </cell>
          <cell r="P451">
            <v>0</v>
          </cell>
          <cell r="Q451">
            <v>0</v>
          </cell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>
            <v>0</v>
          </cell>
          <cell r="P452">
            <v>0</v>
          </cell>
          <cell r="Q452">
            <v>0</v>
          </cell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>
            <v>0</v>
          </cell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>
            <v>0</v>
          </cell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>
            <v>0</v>
          </cell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>
            <v>0</v>
          </cell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>
            <v>0</v>
          </cell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>
            <v>0</v>
          </cell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>
            <v>0</v>
          </cell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>
            <v>0</v>
          </cell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>
            <v>0</v>
          </cell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>
            <v>0</v>
          </cell>
          <cell r="P462">
            <v>0</v>
          </cell>
          <cell r="Q462">
            <v>0</v>
          </cell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>
            <v>0</v>
          </cell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>
            <v>0</v>
          </cell>
          <cell r="P465">
            <v>0</v>
          </cell>
          <cell r="Q465">
            <v>0</v>
          </cell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>
            <v>0</v>
          </cell>
          <cell r="P466">
            <v>0</v>
          </cell>
          <cell r="Q466">
            <v>0</v>
          </cell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>
            <v>0</v>
          </cell>
          <cell r="P467">
            <v>0</v>
          </cell>
          <cell r="Q467">
            <v>0</v>
          </cell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>
            <v>0</v>
          </cell>
          <cell r="N468" t="str">
            <v>D</v>
          </cell>
          <cell r="O468" t="str">
            <v>G</v>
          </cell>
          <cell r="P468" t="str">
            <v>F</v>
          </cell>
          <cell r="Q468">
            <v>0</v>
          </cell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>
            <v>0</v>
          </cell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>
            <v>0</v>
          </cell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>
            <v>0</v>
          </cell>
          <cell r="P470">
            <v>0</v>
          </cell>
          <cell r="Q470">
            <v>0</v>
          </cell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>
            <v>0</v>
          </cell>
          <cell r="P471">
            <v>0</v>
          </cell>
          <cell r="Q471">
            <v>0</v>
          </cell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>
            <v>0</v>
          </cell>
          <cell r="P472">
            <v>0</v>
          </cell>
          <cell r="Q472">
            <v>0</v>
          </cell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>
            <v>0</v>
          </cell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>
            <v>0</v>
          </cell>
          <cell r="P474">
            <v>0</v>
          </cell>
          <cell r="Q474">
            <v>0</v>
          </cell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>
            <v>0</v>
          </cell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>
            <v>0</v>
          </cell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>
            <v>0</v>
          </cell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>
            <v>0</v>
          </cell>
          <cell r="P478">
            <v>0</v>
          </cell>
          <cell r="Q478">
            <v>0</v>
          </cell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>
            <v>0</v>
          </cell>
          <cell r="R479">
            <v>0</v>
          </cell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>
            <v>0</v>
          </cell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>
            <v>0</v>
          </cell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>
            <v>0</v>
          </cell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>
            <v>0</v>
          </cell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>
            <v>0</v>
          </cell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>
            <v>0</v>
          </cell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>
            <v>0</v>
          </cell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>
            <v>0</v>
          </cell>
          <cell r="R488">
            <v>0</v>
          </cell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>
            <v>0</v>
          </cell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>
            <v>0</v>
          </cell>
          <cell r="R490">
            <v>0</v>
          </cell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>
            <v>0</v>
          </cell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>
            <v>0</v>
          </cell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>
            <v>0</v>
          </cell>
          <cell r="R492">
            <v>0</v>
          </cell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>
            <v>0</v>
          </cell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>
            <v>0</v>
          </cell>
          <cell r="R494">
            <v>0</v>
          </cell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>
            <v>0</v>
          </cell>
          <cell r="R495">
            <v>0</v>
          </cell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>
            <v>0</v>
          </cell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>
            <v>0</v>
          </cell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>
            <v>0</v>
          </cell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>
            <v>0</v>
          </cell>
          <cell r="P498">
            <v>0</v>
          </cell>
          <cell r="Q498">
            <v>0</v>
          </cell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>
            <v>0</v>
          </cell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>
            <v>0</v>
          </cell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>
            <v>0</v>
          </cell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>
            <v>0</v>
          </cell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>
            <v>0</v>
          </cell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>
            <v>0</v>
          </cell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>
            <v>0</v>
          </cell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>
            <v>0</v>
          </cell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>
            <v>0</v>
          </cell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>
            <v>0</v>
          </cell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>
            <v>0</v>
          </cell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>
            <v>0</v>
          </cell>
          <cell r="R508">
            <v>0</v>
          </cell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>
            <v>0</v>
          </cell>
          <cell r="L509">
            <v>0</v>
          </cell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>
            <v>0</v>
          </cell>
          <cell r="R509" t="str">
            <v>0604</v>
          </cell>
          <cell r="S509">
            <v>0</v>
          </cell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>
            <v>0</v>
          </cell>
          <cell r="P510">
            <v>0</v>
          </cell>
          <cell r="Q510">
            <v>0</v>
          </cell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>
            <v>0</v>
          </cell>
          <cell r="P511">
            <v>0</v>
          </cell>
          <cell r="Q511">
            <v>0</v>
          </cell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>
            <v>0</v>
          </cell>
          <cell r="P512">
            <v>0</v>
          </cell>
          <cell r="Q512">
            <v>0</v>
          </cell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>
            <v>0</v>
          </cell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>
            <v>0</v>
          </cell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>
            <v>0</v>
          </cell>
          <cell r="R515">
            <v>0</v>
          </cell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>
            <v>0</v>
          </cell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>
            <v>0</v>
          </cell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>
            <v>0</v>
          </cell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>
            <v>0</v>
          </cell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>
            <v>0</v>
          </cell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>
            <v>0</v>
          </cell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>
            <v>0</v>
          </cell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>
            <v>0</v>
          </cell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>
            <v>0</v>
          </cell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>
            <v>0</v>
          </cell>
          <cell r="P525">
            <v>0</v>
          </cell>
          <cell r="Q525">
            <v>0</v>
          </cell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>
            <v>0</v>
          </cell>
          <cell r="P526">
            <v>0</v>
          </cell>
          <cell r="Q526">
            <v>0</v>
          </cell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>
            <v>0</v>
          </cell>
          <cell r="P527">
            <v>0</v>
          </cell>
          <cell r="Q527">
            <v>0</v>
          </cell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>
            <v>0</v>
          </cell>
          <cell r="P528">
            <v>0</v>
          </cell>
          <cell r="Q528">
            <v>0</v>
          </cell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>
            <v>0</v>
          </cell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>
            <v>0</v>
          </cell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>
            <v>0</v>
          </cell>
          <cell r="P531">
            <v>0</v>
          </cell>
          <cell r="Q531">
            <v>0</v>
          </cell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>
            <v>0</v>
          </cell>
          <cell r="P532">
            <v>0</v>
          </cell>
          <cell r="Q532">
            <v>0</v>
          </cell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>
            <v>0</v>
          </cell>
          <cell r="P533">
            <v>0</v>
          </cell>
          <cell r="Q533">
            <v>0</v>
          </cell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>
            <v>0</v>
          </cell>
          <cell r="P534">
            <v>0</v>
          </cell>
          <cell r="Q534">
            <v>0</v>
          </cell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>
            <v>0</v>
          </cell>
          <cell r="P535">
            <v>0</v>
          </cell>
          <cell r="Q535">
            <v>0</v>
          </cell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>
            <v>0</v>
          </cell>
          <cell r="P536">
            <v>0</v>
          </cell>
          <cell r="Q536">
            <v>0</v>
          </cell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>
            <v>0</v>
          </cell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>
            <v>0</v>
          </cell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>
            <v>0</v>
          </cell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>
            <v>0</v>
          </cell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>
            <v>0</v>
          </cell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>
            <v>0</v>
          </cell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>
            <v>0</v>
          </cell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>
            <v>0</v>
          </cell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>
            <v>0</v>
          </cell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>
            <v>0</v>
          </cell>
          <cell r="P546">
            <v>0</v>
          </cell>
          <cell r="Q546">
            <v>0</v>
          </cell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>
            <v>0</v>
          </cell>
          <cell r="P547">
            <v>0</v>
          </cell>
          <cell r="Q547">
            <v>0</v>
          </cell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>
            <v>0</v>
          </cell>
          <cell r="P548">
            <v>0</v>
          </cell>
          <cell r="Q548">
            <v>0</v>
          </cell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>
            <v>0</v>
          </cell>
          <cell r="P549">
            <v>0</v>
          </cell>
          <cell r="Q549">
            <v>0</v>
          </cell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>
            <v>0</v>
          </cell>
          <cell r="P550">
            <v>0</v>
          </cell>
          <cell r="Q550">
            <v>0</v>
          </cell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>
            <v>0</v>
          </cell>
          <cell r="P551">
            <v>0</v>
          </cell>
          <cell r="Q551">
            <v>0</v>
          </cell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>
            <v>0</v>
          </cell>
          <cell r="P552">
            <v>0</v>
          </cell>
          <cell r="Q552">
            <v>0</v>
          </cell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>
            <v>0</v>
          </cell>
          <cell r="P553">
            <v>0</v>
          </cell>
          <cell r="Q553">
            <v>0</v>
          </cell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>
            <v>0</v>
          </cell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>
            <v>0</v>
          </cell>
          <cell r="P555">
            <v>0</v>
          </cell>
          <cell r="Q555">
            <v>0</v>
          </cell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>
            <v>0</v>
          </cell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>
            <v>0</v>
          </cell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>
            <v>0</v>
          </cell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>
            <v>0</v>
          </cell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>
            <v>0</v>
          </cell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>
            <v>0</v>
          </cell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>
            <v>0</v>
          </cell>
          <cell r="P562">
            <v>0</v>
          </cell>
          <cell r="Q562">
            <v>0</v>
          </cell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>
            <v>0</v>
          </cell>
          <cell r="L563" t="str">
            <v>99</v>
          </cell>
          <cell r="M563" t="str">
            <v>L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0203</v>
          </cell>
          <cell r="S563">
            <v>0</v>
          </cell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>
            <v>0</v>
          </cell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>
            <v>0</v>
          </cell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>
            <v>0</v>
          </cell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>
            <v>0</v>
          </cell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>
            <v>0</v>
          </cell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>
            <v>0</v>
          </cell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>
            <v>0</v>
          </cell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>
            <v>0</v>
          </cell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>
            <v>0</v>
          </cell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>
            <v>0</v>
          </cell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>
            <v>0</v>
          </cell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>
            <v>0</v>
          </cell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>
            <v>0</v>
          </cell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>
            <v>0</v>
          </cell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>
            <v>0</v>
          </cell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>
            <v>0</v>
          </cell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>
            <v>0</v>
          </cell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>
            <v>0</v>
          </cell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>
            <v>0</v>
          </cell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>
            <v>0</v>
          </cell>
          <cell r="P585">
            <v>0</v>
          </cell>
          <cell r="Q585">
            <v>0</v>
          </cell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>
            <v>0</v>
          </cell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>
            <v>0</v>
          </cell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>
            <v>0</v>
          </cell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>
            <v>0</v>
          </cell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>
            <v>0</v>
          </cell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>
            <v>0</v>
          </cell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>
            <v>0</v>
          </cell>
          <cell r="P592">
            <v>0</v>
          </cell>
          <cell r="Q592">
            <v>0</v>
          </cell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>
            <v>0</v>
          </cell>
          <cell r="P593">
            <v>0</v>
          </cell>
          <cell r="Q593">
            <v>0</v>
          </cell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>
            <v>0</v>
          </cell>
          <cell r="P595">
            <v>0</v>
          </cell>
          <cell r="Q595">
            <v>0</v>
          </cell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>
            <v>0</v>
          </cell>
          <cell r="P596">
            <v>0</v>
          </cell>
          <cell r="Q596">
            <v>0</v>
          </cell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>
            <v>0</v>
          </cell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>
            <v>0</v>
          </cell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>
            <v>0</v>
          </cell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>
            <v>0</v>
          </cell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>
            <v>0</v>
          </cell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>
            <v>0</v>
          </cell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>
            <v>0</v>
          </cell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>
            <v>0</v>
          </cell>
          <cell r="P603">
            <v>0</v>
          </cell>
          <cell r="Q603">
            <v>0</v>
          </cell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>
            <v>0</v>
          </cell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>
            <v>0</v>
          </cell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>
            <v>0</v>
          </cell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>
            <v>0</v>
          </cell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>
            <v>0</v>
          </cell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>
            <v>0</v>
          </cell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>
            <v>0</v>
          </cell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>
            <v>0</v>
          </cell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>
            <v>0</v>
          </cell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>
            <v>0</v>
          </cell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>
            <v>0</v>
          </cell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>
            <v>0</v>
          </cell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>
            <v>0</v>
          </cell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>
            <v>0</v>
          </cell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>
            <v>0</v>
          </cell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>
            <v>0</v>
          </cell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>
            <v>0</v>
          </cell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>
            <v>0</v>
          </cell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>
            <v>0</v>
          </cell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>
            <v>0</v>
          </cell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>
            <v>0</v>
          </cell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>
            <v>0</v>
          </cell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>
            <v>0</v>
          </cell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>
            <v>0</v>
          </cell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>
            <v>0</v>
          </cell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>
            <v>0</v>
          </cell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>
            <v>0</v>
          </cell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>
            <v>0</v>
          </cell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>
            <v>0</v>
          </cell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>
            <v>0</v>
          </cell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>
            <v>0</v>
          </cell>
          <cell r="P634">
            <v>0</v>
          </cell>
          <cell r="Q634">
            <v>0</v>
          </cell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>
            <v>0</v>
          </cell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>
            <v>0</v>
          </cell>
          <cell r="R636">
            <v>0</v>
          </cell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>
            <v>0</v>
          </cell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>
            <v>0</v>
          </cell>
          <cell r="O638">
            <v>0</v>
          </cell>
          <cell r="P638" t="str">
            <v>F</v>
          </cell>
          <cell r="Q638">
            <v>0</v>
          </cell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>
            <v>0</v>
          </cell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>
            <v>0</v>
          </cell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>
            <v>0</v>
          </cell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>
            <v>0</v>
          </cell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>
            <v>0</v>
          </cell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>
            <v>0</v>
          </cell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>
            <v>0</v>
          </cell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>
            <v>0</v>
          </cell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>
            <v>0</v>
          </cell>
          <cell r="R650">
            <v>0</v>
          </cell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>
            <v>0</v>
          </cell>
          <cell r="P651">
            <v>0</v>
          </cell>
          <cell r="Q651">
            <v>0</v>
          </cell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>
            <v>0</v>
          </cell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>
            <v>0</v>
          </cell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>
            <v>0</v>
          </cell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>
            <v>0</v>
          </cell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>
            <v>0</v>
          </cell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>
            <v>0</v>
          </cell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>
            <v>0</v>
          </cell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>
            <v>0</v>
          </cell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>
            <v>0</v>
          </cell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>
            <v>0</v>
          </cell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>
            <v>0</v>
          </cell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>
            <v>0</v>
          </cell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>
            <v>0</v>
          </cell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>
            <v>0</v>
          </cell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>
            <v>0</v>
          </cell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>
            <v>0</v>
          </cell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>
            <v>0</v>
          </cell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>
            <v>0</v>
          </cell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>
            <v>0</v>
          </cell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>
            <v>0</v>
          </cell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>
            <v>0</v>
          </cell>
          <cell r="P682">
            <v>0</v>
          </cell>
          <cell r="Q682">
            <v>0</v>
          </cell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>
            <v>0</v>
          </cell>
          <cell r="R683">
            <v>0</v>
          </cell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>
            <v>0</v>
          </cell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>
            <v>0</v>
          </cell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>
            <v>0</v>
          </cell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>
            <v>0</v>
          </cell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>
            <v>0</v>
          </cell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>
            <v>0</v>
          </cell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>
            <v>0</v>
          </cell>
          <cell r="R691">
            <v>0</v>
          </cell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>
            <v>0</v>
          </cell>
          <cell r="P692">
            <v>0</v>
          </cell>
          <cell r="Q692">
            <v>0</v>
          </cell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>
            <v>0</v>
          </cell>
          <cell r="P693">
            <v>0</v>
          </cell>
          <cell r="Q693">
            <v>0</v>
          </cell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>
            <v>0</v>
          </cell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>
            <v>0</v>
          </cell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>
            <v>0</v>
          </cell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>
            <v>0</v>
          </cell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>
            <v>0</v>
          </cell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>
            <v>0</v>
          </cell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>
            <v>0</v>
          </cell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>
            <v>0</v>
          </cell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>
            <v>0</v>
          </cell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>
            <v>0</v>
          </cell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>
            <v>0</v>
          </cell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>
            <v>0</v>
          </cell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>
            <v>0</v>
          </cell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>
            <v>0</v>
          </cell>
          <cell r="R712">
            <v>0</v>
          </cell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>
            <v>0</v>
          </cell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>
            <v>0</v>
          </cell>
          <cell r="P713">
            <v>0</v>
          </cell>
          <cell r="Q713">
            <v>0</v>
          </cell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>
            <v>0</v>
          </cell>
          <cell r="P714">
            <v>0</v>
          </cell>
          <cell r="Q714">
            <v>0</v>
          </cell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>
            <v>0</v>
          </cell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>
            <v>0</v>
          </cell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>
            <v>0</v>
          </cell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>
            <v>0</v>
          </cell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>
            <v>0</v>
          </cell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>
            <v>0</v>
          </cell>
          <cell r="P721">
            <v>0</v>
          </cell>
          <cell r="Q721">
            <v>0</v>
          </cell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>
            <v>0</v>
          </cell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>
            <v>0</v>
          </cell>
          <cell r="R723">
            <v>0</v>
          </cell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>
            <v>0</v>
          </cell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>
            <v>0</v>
          </cell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>
            <v>0</v>
          </cell>
          <cell r="R726">
            <v>0</v>
          </cell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>
            <v>0</v>
          </cell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>
            <v>0</v>
          </cell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>
            <v>0</v>
          </cell>
          <cell r="R729">
            <v>0</v>
          </cell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>
            <v>0</v>
          </cell>
          <cell r="R730">
            <v>0</v>
          </cell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>
            <v>0</v>
          </cell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>
            <v>0</v>
          </cell>
          <cell r="R732">
            <v>0</v>
          </cell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>
            <v>0</v>
          </cell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>
            <v>0</v>
          </cell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>
            <v>0</v>
          </cell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>
            <v>0</v>
          </cell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>
            <v>0</v>
          </cell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>
            <v>0</v>
          </cell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>
            <v>0</v>
          </cell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>
            <v>0</v>
          </cell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>
            <v>0</v>
          </cell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>
            <v>0</v>
          </cell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>
            <v>0</v>
          </cell>
          <cell r="P743">
            <v>0</v>
          </cell>
          <cell r="Q743">
            <v>0</v>
          </cell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>
            <v>0</v>
          </cell>
          <cell r="P744">
            <v>0</v>
          </cell>
          <cell r="Q744">
            <v>0</v>
          </cell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>
            <v>0</v>
          </cell>
          <cell r="P745">
            <v>0</v>
          </cell>
          <cell r="Q745">
            <v>0</v>
          </cell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>
            <v>0</v>
          </cell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>
            <v>0</v>
          </cell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>
            <v>0</v>
          </cell>
          <cell r="P747">
            <v>0</v>
          </cell>
          <cell r="Q747">
            <v>0</v>
          </cell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>
            <v>0</v>
          </cell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>
            <v>0</v>
          </cell>
          <cell r="P749">
            <v>0</v>
          </cell>
          <cell r="Q749">
            <v>0</v>
          </cell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>
            <v>0</v>
          </cell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>
            <v>0</v>
          </cell>
          <cell r="P751">
            <v>0</v>
          </cell>
          <cell r="Q751">
            <v>0</v>
          </cell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>
            <v>0</v>
          </cell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>
            <v>0</v>
          </cell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>
            <v>0</v>
          </cell>
          <cell r="P754">
            <v>0</v>
          </cell>
          <cell r="Q754">
            <v>0</v>
          </cell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>
            <v>0</v>
          </cell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>
            <v>0</v>
          </cell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>
            <v>0</v>
          </cell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>
            <v>0</v>
          </cell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>
            <v>0</v>
          </cell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>
            <v>0</v>
          </cell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>
            <v>0</v>
          </cell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>
            <v>0</v>
          </cell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>
            <v>0</v>
          </cell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>
            <v>0</v>
          </cell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>
            <v>0</v>
          </cell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>
            <v>0</v>
          </cell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>
            <v>0</v>
          </cell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>
            <v>0</v>
          </cell>
          <cell r="P767">
            <v>0</v>
          </cell>
          <cell r="Q767">
            <v>0</v>
          </cell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>
            <v>0</v>
          </cell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>
            <v>0</v>
          </cell>
          <cell r="R769">
            <v>0</v>
          </cell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>
            <v>0</v>
          </cell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>
            <v>0</v>
          </cell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>
            <v>0</v>
          </cell>
          <cell r="R772">
            <v>0</v>
          </cell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>
            <v>0</v>
          </cell>
          <cell r="R773">
            <v>0</v>
          </cell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>
            <v>0</v>
          </cell>
          <cell r="R774">
            <v>0</v>
          </cell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>
            <v>0</v>
          </cell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>
            <v>0</v>
          </cell>
          <cell r="R776">
            <v>0</v>
          </cell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>
            <v>0</v>
          </cell>
          <cell r="R777">
            <v>0</v>
          </cell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>
            <v>0</v>
          </cell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>
            <v>0</v>
          </cell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>
            <v>0</v>
          </cell>
          <cell r="R780">
            <v>0</v>
          </cell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>
            <v>0</v>
          </cell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>
            <v>0</v>
          </cell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>
            <v>0</v>
          </cell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>
            <v>0</v>
          </cell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>
            <v>0</v>
          </cell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>
            <v>0</v>
          </cell>
          <cell r="N788" t="str">
            <v>D</v>
          </cell>
          <cell r="O788" t="str">
            <v>G</v>
          </cell>
          <cell r="P788" t="str">
            <v>F</v>
          </cell>
          <cell r="Q788">
            <v>0</v>
          </cell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>
            <v>0</v>
          </cell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>
            <v>0</v>
          </cell>
          <cell r="R790">
            <v>0</v>
          </cell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>
            <v>0</v>
          </cell>
          <cell r="R791">
            <v>0</v>
          </cell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>
            <v>0</v>
          </cell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>
            <v>0</v>
          </cell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 t="str">
            <v>A</v>
          </cell>
          <cell r="J794">
            <v>0</v>
          </cell>
          <cell r="K794">
            <v>0</v>
          </cell>
          <cell r="L794" t="str">
            <v>99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B795" t="str">
            <v>B</v>
          </cell>
          <cell r="C795" t="str">
            <v>CORP B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 t="str">
            <v>B</v>
          </cell>
          <cell r="J795">
            <v>0</v>
          </cell>
          <cell r="K795">
            <v>0</v>
          </cell>
          <cell r="L795" t="str">
            <v>99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B796" t="str">
            <v>C</v>
          </cell>
          <cell r="C796" t="str">
            <v>BLUE CROSS CORP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 t="str">
            <v>C</v>
          </cell>
          <cell r="J796">
            <v>0</v>
          </cell>
          <cell r="K796">
            <v>0</v>
          </cell>
          <cell r="L796" t="str">
            <v>99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B797" t="str">
            <v>D</v>
          </cell>
          <cell r="C797" t="str">
            <v>CORP D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 t="str">
            <v>D</v>
          </cell>
          <cell r="J797">
            <v>0</v>
          </cell>
          <cell r="K797">
            <v>0</v>
          </cell>
          <cell r="L797" t="str">
            <v>99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B798" t="str">
            <v>E</v>
          </cell>
          <cell r="C798" t="str">
            <v>IS TRANSTER CORP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 t="str">
            <v>E</v>
          </cell>
          <cell r="J798">
            <v>0</v>
          </cell>
          <cell r="K798">
            <v>0</v>
          </cell>
          <cell r="L798" t="str">
            <v>99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</row>
        <row r="799">
          <cell r="B799" t="str">
            <v>F</v>
          </cell>
          <cell r="C799" t="str">
            <v>CORP F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 t="str">
            <v>F</v>
          </cell>
          <cell r="J799">
            <v>0</v>
          </cell>
          <cell r="K799">
            <v>0</v>
          </cell>
          <cell r="L799" t="str">
            <v>99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B800" t="str">
            <v>G</v>
          </cell>
          <cell r="C800" t="str">
            <v>CORP G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 t="str">
            <v>G</v>
          </cell>
          <cell r="J800">
            <v>0</v>
          </cell>
          <cell r="K800">
            <v>0</v>
          </cell>
          <cell r="L800" t="str">
            <v>99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B801" t="str">
            <v>H</v>
          </cell>
          <cell r="C801" t="str">
            <v>CORP H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 t="str">
            <v>H</v>
          </cell>
          <cell r="J801">
            <v>0</v>
          </cell>
          <cell r="K801">
            <v>0</v>
          </cell>
          <cell r="L801" t="str">
            <v>99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B802" t="str">
            <v>K</v>
          </cell>
          <cell r="C802" t="str">
            <v>CARING FOR CHILDREN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 t="str">
            <v>K</v>
          </cell>
          <cell r="J802">
            <v>0</v>
          </cell>
          <cell r="K802">
            <v>0</v>
          </cell>
          <cell r="L802" t="str">
            <v>99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>
            <v>0.78099966049194336</v>
          </cell>
          <cell r="Q13">
            <v>0.78099966049194336</v>
          </cell>
          <cell r="R13">
            <v>0.78099966049194336</v>
          </cell>
          <cell r="S13">
            <v>0.78099966049194336</v>
          </cell>
          <cell r="T13">
            <v>0.78099966049194336</v>
          </cell>
          <cell r="U13">
            <v>0.78099966049194336</v>
          </cell>
          <cell r="V13">
            <v>0.78099966049194336</v>
          </cell>
          <cell r="W13">
            <v>0.78099966049194336</v>
          </cell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>
            <v>0.9589996337890625</v>
          </cell>
          <cell r="W14">
            <v>0.9589996337890625</v>
          </cell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>
            <v>0.66899967193603516</v>
          </cell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>
            <v>0.64899969100952148</v>
          </cell>
          <cell r="Q16">
            <v>0.64899969100952148</v>
          </cell>
          <cell r="R16">
            <v>0.64899969100952148</v>
          </cell>
          <cell r="S16">
            <v>0.64899969100952148</v>
          </cell>
          <cell r="T16">
            <v>0.64899969100952148</v>
          </cell>
          <cell r="U16">
            <v>0.64899969100952148</v>
          </cell>
          <cell r="V16">
            <v>0.64899969100952148</v>
          </cell>
          <cell r="W16">
            <v>0.64899969100952148</v>
          </cell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>
            <v>0.83099985122680664</v>
          </cell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>
            <v>0.79699993133544922</v>
          </cell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>
            <v>0.56299972534179688</v>
          </cell>
          <cell r="W19">
            <v>0.56299972534179688</v>
          </cell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>
            <v>0.69499969482421875</v>
          </cell>
          <cell r="W20">
            <v>0.69499969482421875</v>
          </cell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>
            <v>0.60299968719482422</v>
          </cell>
          <cell r="Q21">
            <v>0.60299968719482422</v>
          </cell>
          <cell r="R21">
            <v>0.60299968719482422</v>
          </cell>
          <cell r="S21">
            <v>0.60299968719482422</v>
          </cell>
          <cell r="T21">
            <v>0.60299968719482422</v>
          </cell>
          <cell r="U21">
            <v>0.60299968719482422</v>
          </cell>
          <cell r="V21">
            <v>0.60299968719482422</v>
          </cell>
          <cell r="W21">
            <v>0.60299968719482422</v>
          </cell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>
            <v>0.57199954986572266</v>
          </cell>
          <cell r="Q22">
            <v>0.57199954986572266</v>
          </cell>
          <cell r="R22">
            <v>0.57199954986572266</v>
          </cell>
          <cell r="S22">
            <v>0.57199954986572266</v>
          </cell>
          <cell r="T22">
            <v>0.57199954986572266</v>
          </cell>
          <cell r="U22">
            <v>0.57199954986572266</v>
          </cell>
          <cell r="V22">
            <v>0.57199954986572266</v>
          </cell>
          <cell r="W22">
            <v>0.57199954986572266</v>
          </cell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>
            <v>0.3879997730255127</v>
          </cell>
          <cell r="U23">
            <v>0.3879997730255127</v>
          </cell>
          <cell r="V23">
            <v>0.3879997730255127</v>
          </cell>
          <cell r="W23">
            <v>0.3879997730255127</v>
          </cell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>
            <v>0.31099987030029297</v>
          </cell>
          <cell r="U24">
            <v>0.31099987030029297</v>
          </cell>
          <cell r="V24">
            <v>0.31099987030029297</v>
          </cell>
          <cell r="W24">
            <v>0.31099987030029297</v>
          </cell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>
            <v>0.57799959182739258</v>
          </cell>
          <cell r="Q25">
            <v>0.57799959182739258</v>
          </cell>
          <cell r="R25">
            <v>0.57799959182739258</v>
          </cell>
          <cell r="S25">
            <v>0.57799959182739258</v>
          </cell>
          <cell r="T25">
            <v>0.57799959182739258</v>
          </cell>
          <cell r="U25">
            <v>0.57799959182739258</v>
          </cell>
          <cell r="V25">
            <v>0.57799959182739258</v>
          </cell>
          <cell r="W25">
            <v>0.57799959182739258</v>
          </cell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>
            <v>0.61799955368041992</v>
          </cell>
          <cell r="N26">
            <v>0.61799955368041992</v>
          </cell>
          <cell r="O26">
            <v>0.61799955368041992</v>
          </cell>
          <cell r="P26">
            <v>0.61799955368041992</v>
          </cell>
          <cell r="Q26">
            <v>0.61799955368041992</v>
          </cell>
          <cell r="R26">
            <v>0.61799955368041992</v>
          </cell>
          <cell r="S26">
            <v>0.61799955368041992</v>
          </cell>
          <cell r="T26">
            <v>0.61799955368041992</v>
          </cell>
          <cell r="U26">
            <v>0.61799955368041992</v>
          </cell>
          <cell r="V26">
            <v>0.61799955368041992</v>
          </cell>
          <cell r="W26">
            <v>0.61799955368041992</v>
          </cell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>
            <v>0.71999979019165039</v>
          </cell>
          <cell r="Q31">
            <v>0.71999979019165039</v>
          </cell>
          <cell r="R31">
            <v>0.71999979019165039</v>
          </cell>
          <cell r="S31">
            <v>0.71999979019165039</v>
          </cell>
          <cell r="T31">
            <v>0.71999979019165039</v>
          </cell>
          <cell r="U31">
            <v>0.71999979019165039</v>
          </cell>
          <cell r="V31">
            <v>0.71999979019165039</v>
          </cell>
          <cell r="W31">
            <v>0.71999979019165039</v>
          </cell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>
            <v>0.92299985885620117</v>
          </cell>
          <cell r="Q33">
            <v>0.92299985885620117</v>
          </cell>
          <cell r="R33">
            <v>0.92299985885620117</v>
          </cell>
          <cell r="S33">
            <v>0.92299985885620117</v>
          </cell>
          <cell r="T33">
            <v>0.92299985885620117</v>
          </cell>
          <cell r="U33">
            <v>0.92299985885620117</v>
          </cell>
          <cell r="V33">
            <v>0.92299985885620117</v>
          </cell>
          <cell r="W33">
            <v>0.92299985885620117</v>
          </cell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>
            <v>0.70799970626831055</v>
          </cell>
          <cell r="Q41">
            <v>0.70799970626831055</v>
          </cell>
          <cell r="R41">
            <v>0.70799970626831055</v>
          </cell>
          <cell r="S41">
            <v>0.70799970626831055</v>
          </cell>
          <cell r="T41">
            <v>0.70799970626831055</v>
          </cell>
          <cell r="U41">
            <v>0.70799970626831055</v>
          </cell>
          <cell r="V41">
            <v>0.70799970626831055</v>
          </cell>
          <cell r="W41">
            <v>0.70799970626831055</v>
          </cell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>
            <v>0.67199993133544922</v>
          </cell>
          <cell r="N43">
            <v>0.67199993133544922</v>
          </cell>
          <cell r="O43">
            <v>0.67199993133544922</v>
          </cell>
          <cell r="P43">
            <v>0.67199993133544922</v>
          </cell>
          <cell r="Q43">
            <v>0.67199993133544922</v>
          </cell>
          <cell r="R43">
            <v>0.67199993133544922</v>
          </cell>
          <cell r="S43">
            <v>0.67199993133544922</v>
          </cell>
          <cell r="T43">
            <v>0.67199993133544922</v>
          </cell>
          <cell r="U43">
            <v>0.67199993133544922</v>
          </cell>
          <cell r="V43">
            <v>0.67199993133544922</v>
          </cell>
          <cell r="W43">
            <v>0.67199993133544922</v>
          </cell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>
            <v>0.52299976348876953</v>
          </cell>
          <cell r="N52">
            <v>0.52299976348876953</v>
          </cell>
          <cell r="O52">
            <v>0.52299976348876953</v>
          </cell>
          <cell r="P52">
            <v>0.52299976348876953</v>
          </cell>
          <cell r="Q52">
            <v>0.52299976348876953</v>
          </cell>
          <cell r="R52">
            <v>0.52299976348876953</v>
          </cell>
          <cell r="S52">
            <v>0.52299976348876953</v>
          </cell>
          <cell r="T52">
            <v>0.52299976348876953</v>
          </cell>
          <cell r="U52">
            <v>0.52299976348876953</v>
          </cell>
          <cell r="V52">
            <v>0.52299976348876953</v>
          </cell>
          <cell r="W52">
            <v>0.52299976348876953</v>
          </cell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>
            <v>0.63399982452392578</v>
          </cell>
          <cell r="N58">
            <v>0.63399982452392578</v>
          </cell>
          <cell r="O58">
            <v>0.63399982452392578</v>
          </cell>
          <cell r="P58">
            <v>0.63399982452392578</v>
          </cell>
          <cell r="Q58">
            <v>0.63399982452392578</v>
          </cell>
          <cell r="R58">
            <v>0.63399982452392578</v>
          </cell>
          <cell r="S58">
            <v>0.63399982452392578</v>
          </cell>
          <cell r="T58">
            <v>0.63399982452392578</v>
          </cell>
          <cell r="U58">
            <v>0.63399982452392578</v>
          </cell>
          <cell r="V58">
            <v>0.63399982452392578</v>
          </cell>
          <cell r="W58">
            <v>0.63399982452392578</v>
          </cell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>
            <v>0.66099977493286133</v>
          </cell>
          <cell r="Q59">
            <v>0.66099977493286133</v>
          </cell>
          <cell r="R59">
            <v>0.66099977493286133</v>
          </cell>
          <cell r="S59">
            <v>0.66099977493286133</v>
          </cell>
          <cell r="T59">
            <v>0.66099977493286133</v>
          </cell>
          <cell r="U59">
            <v>0.66099977493286133</v>
          </cell>
          <cell r="V59">
            <v>0.66099977493286133</v>
          </cell>
          <cell r="W59">
            <v>0.66099977493286133</v>
          </cell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>
            <v>0.56299972534179688</v>
          </cell>
          <cell r="N70">
            <v>0.56299972534179688</v>
          </cell>
          <cell r="O70">
            <v>0.56299972534179688</v>
          </cell>
          <cell r="P70">
            <v>0.56299972534179688</v>
          </cell>
          <cell r="Q70">
            <v>0.56299972534179688</v>
          </cell>
          <cell r="R70">
            <v>0.56299972534179688</v>
          </cell>
          <cell r="S70">
            <v>0.56299972534179688</v>
          </cell>
          <cell r="T70">
            <v>0.56299972534179688</v>
          </cell>
          <cell r="U70">
            <v>0.56299972534179688</v>
          </cell>
          <cell r="V70">
            <v>0.56299972534179688</v>
          </cell>
          <cell r="W70">
            <v>0.56299972534179688</v>
          </cell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>
            <v>0.59799957275390625</v>
          </cell>
          <cell r="Q82">
            <v>0.59799957275390625</v>
          </cell>
          <cell r="R82">
            <v>0.59799957275390625</v>
          </cell>
          <cell r="S82">
            <v>0.59799957275390625</v>
          </cell>
          <cell r="T82">
            <v>0.59799957275390625</v>
          </cell>
          <cell r="U82">
            <v>0.59799957275390625</v>
          </cell>
          <cell r="V82">
            <v>0.59799957275390625</v>
          </cell>
          <cell r="W82">
            <v>0.59799957275390625</v>
          </cell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>
            <v>0.62299966812133789</v>
          </cell>
          <cell r="Q83">
            <v>0.62299966812133789</v>
          </cell>
          <cell r="R83">
            <v>0.62299966812133789</v>
          </cell>
          <cell r="S83">
            <v>0.62299966812133789</v>
          </cell>
          <cell r="T83">
            <v>0.62299966812133789</v>
          </cell>
          <cell r="U83">
            <v>0.62299966812133789</v>
          </cell>
          <cell r="V83">
            <v>0.62299966812133789</v>
          </cell>
          <cell r="W83">
            <v>0.62299966812133789</v>
          </cell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>
            <v>0.59399986267089844</v>
          </cell>
          <cell r="Q84">
            <v>0.59399986267089844</v>
          </cell>
          <cell r="R84">
            <v>0.59399986267089844</v>
          </cell>
          <cell r="S84">
            <v>0.59399986267089844</v>
          </cell>
          <cell r="T84">
            <v>0.59399986267089844</v>
          </cell>
          <cell r="U84">
            <v>0.59399986267089844</v>
          </cell>
          <cell r="V84">
            <v>0.59399986267089844</v>
          </cell>
          <cell r="W84">
            <v>0.59399986267089844</v>
          </cell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>
            <v>0.67199993133544922</v>
          </cell>
          <cell r="Q85">
            <v>0.67199993133544922</v>
          </cell>
          <cell r="R85">
            <v>0.67199993133544922</v>
          </cell>
          <cell r="S85">
            <v>0.67199993133544922</v>
          </cell>
          <cell r="T85">
            <v>0.67199993133544922</v>
          </cell>
          <cell r="U85">
            <v>0.67199993133544922</v>
          </cell>
          <cell r="V85">
            <v>0.67199993133544922</v>
          </cell>
          <cell r="W85">
            <v>0.67199993133544922</v>
          </cell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>
            <v>0.49099993705749512</v>
          </cell>
          <cell r="Q86">
            <v>0.49099993705749512</v>
          </cell>
          <cell r="R86">
            <v>0.49099993705749512</v>
          </cell>
          <cell r="S86">
            <v>0.49099993705749512</v>
          </cell>
          <cell r="T86">
            <v>0.49099993705749512</v>
          </cell>
          <cell r="U86">
            <v>0.49099993705749512</v>
          </cell>
          <cell r="V86">
            <v>0.49099993705749512</v>
          </cell>
          <cell r="W86">
            <v>0.49099993705749512</v>
          </cell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>
            <v>0.59599971771240234</v>
          </cell>
          <cell r="Q87">
            <v>0.59599971771240234</v>
          </cell>
          <cell r="R87">
            <v>0.59599971771240234</v>
          </cell>
          <cell r="S87">
            <v>0.59599971771240234</v>
          </cell>
          <cell r="T87">
            <v>0.59599971771240234</v>
          </cell>
          <cell r="U87">
            <v>0.59599971771240234</v>
          </cell>
          <cell r="V87">
            <v>0.59599971771240234</v>
          </cell>
          <cell r="W87">
            <v>0.59599971771240234</v>
          </cell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>
            <v>0.62199974060058594</v>
          </cell>
          <cell r="Q88">
            <v>0.62199974060058594</v>
          </cell>
          <cell r="R88">
            <v>0.62199974060058594</v>
          </cell>
          <cell r="S88">
            <v>0.62199974060058594</v>
          </cell>
          <cell r="T88">
            <v>0.62199974060058594</v>
          </cell>
          <cell r="U88">
            <v>0.62199974060058594</v>
          </cell>
          <cell r="V88">
            <v>0.62199974060058594</v>
          </cell>
          <cell r="W88">
            <v>0.62199974060058594</v>
          </cell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>
            <v>0.32899999618530273</v>
          </cell>
          <cell r="Q89">
            <v>0.32899999618530273</v>
          </cell>
          <cell r="R89">
            <v>0.32899999618530273</v>
          </cell>
          <cell r="S89">
            <v>0.32899999618530273</v>
          </cell>
          <cell r="T89">
            <v>0.32899999618530273</v>
          </cell>
          <cell r="U89">
            <v>0.32899999618530273</v>
          </cell>
          <cell r="V89">
            <v>0.32899999618530273</v>
          </cell>
          <cell r="W89">
            <v>0.32899999618530273</v>
          </cell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>
            <v>0.28999996185302734</v>
          </cell>
          <cell r="Q90">
            <v>0.28999996185302734</v>
          </cell>
          <cell r="R90">
            <v>0.28999996185302734</v>
          </cell>
          <cell r="S90">
            <v>0.28999996185302734</v>
          </cell>
          <cell r="T90">
            <v>0.28999996185302734</v>
          </cell>
          <cell r="U90">
            <v>0.28999996185302734</v>
          </cell>
          <cell r="V90">
            <v>0.28999996185302734</v>
          </cell>
          <cell r="W90">
            <v>0.28999996185302734</v>
          </cell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>
            <v>0.51599979400634766</v>
          </cell>
          <cell r="Q91">
            <v>0.51599979400634766</v>
          </cell>
          <cell r="R91">
            <v>0.51599979400634766</v>
          </cell>
          <cell r="S91">
            <v>0.51599979400634766</v>
          </cell>
          <cell r="T91">
            <v>0.51599979400634766</v>
          </cell>
          <cell r="U91">
            <v>0.51599979400634766</v>
          </cell>
          <cell r="V91">
            <v>0.51599979400634766</v>
          </cell>
          <cell r="W91">
            <v>0.51599979400634766</v>
          </cell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>
            <v>0.47799992561340332</v>
          </cell>
          <cell r="Q92">
            <v>0.47799992561340332</v>
          </cell>
          <cell r="R92">
            <v>0.47799992561340332</v>
          </cell>
          <cell r="S92">
            <v>0.47799992561340332</v>
          </cell>
          <cell r="T92">
            <v>0.47799992561340332</v>
          </cell>
          <cell r="U92">
            <v>0.47799992561340332</v>
          </cell>
          <cell r="V92">
            <v>0.47799992561340332</v>
          </cell>
          <cell r="W92">
            <v>0.47799992561340332</v>
          </cell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>
            <v>0.55099964141845703</v>
          </cell>
          <cell r="Q93">
            <v>0.55099964141845703</v>
          </cell>
          <cell r="R93">
            <v>0.55099964141845703</v>
          </cell>
          <cell r="S93">
            <v>0.55099964141845703</v>
          </cell>
          <cell r="T93">
            <v>0.55099964141845703</v>
          </cell>
          <cell r="U93">
            <v>0.55099964141845703</v>
          </cell>
          <cell r="V93">
            <v>0.55099964141845703</v>
          </cell>
          <cell r="W93">
            <v>0.55099964141845703</v>
          </cell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>
            <v>0.71199989318847656</v>
          </cell>
          <cell r="Q94">
            <v>0.71199989318847656</v>
          </cell>
          <cell r="R94">
            <v>0.71199989318847656</v>
          </cell>
          <cell r="S94">
            <v>0.71199989318847656</v>
          </cell>
          <cell r="T94">
            <v>0.71199989318847656</v>
          </cell>
          <cell r="U94">
            <v>0.71199989318847656</v>
          </cell>
          <cell r="V94">
            <v>0.71199989318847656</v>
          </cell>
          <cell r="W94">
            <v>0.71199989318847656</v>
          </cell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>
            <v>0.66699981689453125</v>
          </cell>
          <cell r="Q95">
            <v>0.66699981689453125</v>
          </cell>
          <cell r="R95">
            <v>0.66699981689453125</v>
          </cell>
          <cell r="S95">
            <v>0.66699981689453125</v>
          </cell>
          <cell r="T95">
            <v>0.66699981689453125</v>
          </cell>
          <cell r="U95">
            <v>0.66699981689453125</v>
          </cell>
          <cell r="V95">
            <v>0.66699981689453125</v>
          </cell>
          <cell r="W95">
            <v>0.66699981689453125</v>
          </cell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>
            <v>0.91499996185302734</v>
          </cell>
          <cell r="G97">
            <v>0.91499996185302734</v>
          </cell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>
            <v>0.78099966049194336</v>
          </cell>
          <cell r="Q97">
            <v>0.78099966049194336</v>
          </cell>
          <cell r="R97">
            <v>0.78099966049194336</v>
          </cell>
          <cell r="S97">
            <v>0.78099966049194336</v>
          </cell>
          <cell r="T97">
            <v>0.78099966049194336</v>
          </cell>
          <cell r="U97">
            <v>0.78099966049194336</v>
          </cell>
          <cell r="V97">
            <v>0.78099966049194336</v>
          </cell>
          <cell r="W97">
            <v>0.78099966049194336</v>
          </cell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>
            <v>0.49099993705749512</v>
          </cell>
          <cell r="Q98">
            <v>0.49099993705749512</v>
          </cell>
          <cell r="R98">
            <v>0.49099993705749512</v>
          </cell>
          <cell r="S98">
            <v>0.49099993705749512</v>
          </cell>
          <cell r="T98">
            <v>0.49099993705749512</v>
          </cell>
          <cell r="U98">
            <v>0.49099993705749512</v>
          </cell>
          <cell r="V98">
            <v>0.49099993705749512</v>
          </cell>
          <cell r="W98">
            <v>0.49099993705749512</v>
          </cell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>
            <v>0.49099993705749512</v>
          </cell>
          <cell r="G99">
            <v>0.49099993705749512</v>
          </cell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>
            <v>0.59599971771240234</v>
          </cell>
          <cell r="Q99">
            <v>0.59599971771240234</v>
          </cell>
          <cell r="R99">
            <v>0.59599971771240234</v>
          </cell>
          <cell r="S99">
            <v>0.59599971771240234</v>
          </cell>
          <cell r="T99">
            <v>0.59599971771240234</v>
          </cell>
          <cell r="U99">
            <v>0.59599971771240234</v>
          </cell>
          <cell r="V99">
            <v>0.59599971771240234</v>
          </cell>
          <cell r="W99">
            <v>0.59599971771240234</v>
          </cell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>
            <v>0.59599971771240234</v>
          </cell>
          <cell r="G100">
            <v>0.59599971771240234</v>
          </cell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>
            <v>0.67399978637695313</v>
          </cell>
          <cell r="Q100">
            <v>0.67399978637695313</v>
          </cell>
          <cell r="R100">
            <v>0.67399978637695313</v>
          </cell>
          <cell r="S100">
            <v>0.67399978637695313</v>
          </cell>
          <cell r="T100">
            <v>0.67399978637695313</v>
          </cell>
          <cell r="U100">
            <v>0.67399978637695313</v>
          </cell>
          <cell r="V100">
            <v>0.67399978637695313</v>
          </cell>
          <cell r="W100">
            <v>0.67399978637695313</v>
          </cell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>
            <v>0.72999954223632813</v>
          </cell>
          <cell r="Q101">
            <v>0.72999954223632813</v>
          </cell>
          <cell r="R101">
            <v>0.72999954223632813</v>
          </cell>
          <cell r="S101">
            <v>0.72999954223632813</v>
          </cell>
          <cell r="T101">
            <v>0.72999954223632813</v>
          </cell>
          <cell r="U101">
            <v>0.72999954223632813</v>
          </cell>
          <cell r="V101">
            <v>0.72999954223632813</v>
          </cell>
          <cell r="W101">
            <v>0.72999954223632813</v>
          </cell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>
            <v>0.59799957275390625</v>
          </cell>
          <cell r="N102">
            <v>0.59799957275390625</v>
          </cell>
          <cell r="O102">
            <v>0.59799957275390625</v>
          </cell>
          <cell r="P102">
            <v>0.59799957275390625</v>
          </cell>
          <cell r="Q102">
            <v>0.59799957275390625</v>
          </cell>
          <cell r="R102">
            <v>0.59799957275390625</v>
          </cell>
          <cell r="S102">
            <v>0.59799957275390625</v>
          </cell>
          <cell r="T102">
            <v>0.59799957275390625</v>
          </cell>
          <cell r="U102">
            <v>0.59799957275390625</v>
          </cell>
          <cell r="V102">
            <v>0.59799957275390625</v>
          </cell>
          <cell r="W102">
            <v>0.59799957275390625</v>
          </cell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>
            <v>0.65999984741210938</v>
          </cell>
          <cell r="N103">
            <v>0.65999984741210938</v>
          </cell>
          <cell r="O103">
            <v>0.65999984741210938</v>
          </cell>
          <cell r="P103">
            <v>0.65999984741210938</v>
          </cell>
          <cell r="Q103">
            <v>0.65999984741210938</v>
          </cell>
          <cell r="R103">
            <v>0.65999984741210938</v>
          </cell>
          <cell r="S103">
            <v>0.65999984741210938</v>
          </cell>
          <cell r="T103">
            <v>0.65999984741210938</v>
          </cell>
          <cell r="U103">
            <v>0.65999984741210938</v>
          </cell>
          <cell r="V103">
            <v>0.65999984741210938</v>
          </cell>
          <cell r="W103">
            <v>0.65999984741210938</v>
          </cell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>
            <v>0.78099966049194336</v>
          </cell>
          <cell r="Q106">
            <v>0.78099966049194336</v>
          </cell>
          <cell r="R106">
            <v>0.78099966049194336</v>
          </cell>
          <cell r="S106">
            <v>0.78099966049194336</v>
          </cell>
          <cell r="T106">
            <v>0.78099966049194336</v>
          </cell>
          <cell r="U106">
            <v>0.78099966049194336</v>
          </cell>
          <cell r="V106">
            <v>0.78099966049194336</v>
          </cell>
          <cell r="W106">
            <v>0.78099966049194336</v>
          </cell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>
            <v>0.9589996337890625</v>
          </cell>
          <cell r="W107">
            <v>0.9589996337890625</v>
          </cell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>
            <v>0.66899967193603516</v>
          </cell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>
            <v>0.64899969100952148</v>
          </cell>
          <cell r="Q109">
            <v>0.64899969100952148</v>
          </cell>
          <cell r="R109">
            <v>0.64899969100952148</v>
          </cell>
          <cell r="S109">
            <v>0.64899969100952148</v>
          </cell>
          <cell r="T109">
            <v>0.64899969100952148</v>
          </cell>
          <cell r="U109">
            <v>0.64899969100952148</v>
          </cell>
          <cell r="V109">
            <v>0.64899969100952148</v>
          </cell>
          <cell r="W109">
            <v>0.64899969100952148</v>
          </cell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>
            <v>0.83099985122680664</v>
          </cell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>
            <v>0.79699993133544922</v>
          </cell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>
            <v>0.56299972534179688</v>
          </cell>
          <cell r="W112">
            <v>0.56299972534179688</v>
          </cell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>
            <v>0.69499969482421875</v>
          </cell>
          <cell r="W113">
            <v>0.69499969482421875</v>
          </cell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>
            <v>0.60299968719482422</v>
          </cell>
          <cell r="Q114">
            <v>0.60299968719482422</v>
          </cell>
          <cell r="R114">
            <v>0.60299968719482422</v>
          </cell>
          <cell r="S114">
            <v>0.60299968719482422</v>
          </cell>
          <cell r="T114">
            <v>0.60299968719482422</v>
          </cell>
          <cell r="U114">
            <v>0.60299968719482422</v>
          </cell>
          <cell r="V114">
            <v>0.60299968719482422</v>
          </cell>
          <cell r="W114">
            <v>0.60299968719482422</v>
          </cell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>
            <v>0.57199954986572266</v>
          </cell>
          <cell r="Q115">
            <v>0.57199954986572266</v>
          </cell>
          <cell r="R115">
            <v>0.57199954986572266</v>
          </cell>
          <cell r="S115">
            <v>0.57199954986572266</v>
          </cell>
          <cell r="T115">
            <v>0.57199954986572266</v>
          </cell>
          <cell r="U115">
            <v>0.57199954986572266</v>
          </cell>
          <cell r="V115">
            <v>0.57199954986572266</v>
          </cell>
          <cell r="W115">
            <v>0.57199954986572266</v>
          </cell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>
            <v>0.3879997730255127</v>
          </cell>
          <cell r="U116">
            <v>0.3879997730255127</v>
          </cell>
          <cell r="V116">
            <v>0.3879997730255127</v>
          </cell>
          <cell r="W116">
            <v>0.3879997730255127</v>
          </cell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>
            <v>0.31099987030029297</v>
          </cell>
          <cell r="U117">
            <v>0.31099987030029297</v>
          </cell>
          <cell r="V117">
            <v>0.31099987030029297</v>
          </cell>
          <cell r="W117">
            <v>0.31099987030029297</v>
          </cell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>
            <v>0.57799959182739258</v>
          </cell>
          <cell r="Q118">
            <v>0.57799959182739258</v>
          </cell>
          <cell r="R118">
            <v>0.57799959182739258</v>
          </cell>
          <cell r="S118">
            <v>0.57799959182739258</v>
          </cell>
          <cell r="T118">
            <v>0.57799959182739258</v>
          </cell>
          <cell r="U118">
            <v>0.57799959182739258</v>
          </cell>
          <cell r="V118">
            <v>0.57799959182739258</v>
          </cell>
          <cell r="W118">
            <v>0.57799959182739258</v>
          </cell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>
            <v>0.61799955368041992</v>
          </cell>
          <cell r="N119">
            <v>0.61799955368041992</v>
          </cell>
          <cell r="O119">
            <v>0.61799955368041992</v>
          </cell>
          <cell r="P119">
            <v>0.61799955368041992</v>
          </cell>
          <cell r="Q119">
            <v>0.61799955368041992</v>
          </cell>
          <cell r="R119">
            <v>0.61799955368041992</v>
          </cell>
          <cell r="S119">
            <v>0.61799955368041992</v>
          </cell>
          <cell r="T119">
            <v>0.61799955368041992</v>
          </cell>
          <cell r="U119">
            <v>0.61799955368041992</v>
          </cell>
          <cell r="V119">
            <v>0.61799955368041992</v>
          </cell>
          <cell r="W119">
            <v>0.61799955368041992</v>
          </cell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>
            <v>0.71999979019165039</v>
          </cell>
          <cell r="Q120">
            <v>0.71999979019165039</v>
          </cell>
          <cell r="R120">
            <v>0.71999979019165039</v>
          </cell>
          <cell r="S120">
            <v>0.71999979019165039</v>
          </cell>
          <cell r="T120">
            <v>0.71999979019165039</v>
          </cell>
          <cell r="U120">
            <v>0.71999979019165039</v>
          </cell>
          <cell r="V120">
            <v>0.71999979019165039</v>
          </cell>
          <cell r="W120">
            <v>0.71999979019165039</v>
          </cell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>
            <v>0.92299985885620117</v>
          </cell>
          <cell r="Q122">
            <v>0.92299985885620117</v>
          </cell>
          <cell r="R122">
            <v>0.92299985885620117</v>
          </cell>
          <cell r="S122">
            <v>0.92299985885620117</v>
          </cell>
          <cell r="T122">
            <v>0.92299985885620117</v>
          </cell>
          <cell r="U122">
            <v>0.92299985885620117</v>
          </cell>
          <cell r="V122">
            <v>0.92299985885620117</v>
          </cell>
          <cell r="W122">
            <v>0.92299985885620117</v>
          </cell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>
            <v>0.70799970626831055</v>
          </cell>
          <cell r="Q131">
            <v>0.70799970626831055</v>
          </cell>
          <cell r="R131">
            <v>0.70799970626831055</v>
          </cell>
          <cell r="S131">
            <v>0.70799970626831055</v>
          </cell>
          <cell r="T131">
            <v>0.70799970626831055</v>
          </cell>
          <cell r="U131">
            <v>0.70799970626831055</v>
          </cell>
          <cell r="V131">
            <v>0.70799970626831055</v>
          </cell>
          <cell r="W131">
            <v>0.70799970626831055</v>
          </cell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>
            <v>0.6679997444152832</v>
          </cell>
          <cell r="N132">
            <v>0.6679997444152832</v>
          </cell>
          <cell r="O132">
            <v>0.6679997444152832</v>
          </cell>
          <cell r="P132">
            <v>0.6679997444152832</v>
          </cell>
          <cell r="Q132">
            <v>0.6679997444152832</v>
          </cell>
          <cell r="R132">
            <v>0.6679997444152832</v>
          </cell>
          <cell r="S132">
            <v>0.6679997444152832</v>
          </cell>
          <cell r="T132">
            <v>0.6679997444152832</v>
          </cell>
          <cell r="U132">
            <v>0.6679997444152832</v>
          </cell>
          <cell r="V132">
            <v>0.6679997444152832</v>
          </cell>
          <cell r="W132">
            <v>0.6679997444152832</v>
          </cell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>
            <v>0.67199993133544922</v>
          </cell>
          <cell r="N133">
            <v>0.67199993133544922</v>
          </cell>
          <cell r="O133">
            <v>0.67199993133544922</v>
          </cell>
          <cell r="P133">
            <v>0.67199993133544922</v>
          </cell>
          <cell r="Q133">
            <v>0.67199993133544922</v>
          </cell>
          <cell r="R133">
            <v>0.67199993133544922</v>
          </cell>
          <cell r="S133">
            <v>0.67199993133544922</v>
          </cell>
          <cell r="T133">
            <v>0.67199993133544922</v>
          </cell>
          <cell r="U133">
            <v>0.67199993133544922</v>
          </cell>
          <cell r="V133">
            <v>0.67199993133544922</v>
          </cell>
          <cell r="W133">
            <v>0.67199993133544922</v>
          </cell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>
            <v>0.52299976348876953</v>
          </cell>
          <cell r="N142">
            <v>0.52299976348876953</v>
          </cell>
          <cell r="O142">
            <v>0.52299976348876953</v>
          </cell>
          <cell r="P142">
            <v>0.52299976348876953</v>
          </cell>
          <cell r="Q142">
            <v>0.52299976348876953</v>
          </cell>
          <cell r="R142">
            <v>0.52299976348876953</v>
          </cell>
          <cell r="S142">
            <v>0.52299976348876953</v>
          </cell>
          <cell r="T142">
            <v>0.52299976348876953</v>
          </cell>
          <cell r="U142">
            <v>0.52299976348876953</v>
          </cell>
          <cell r="V142">
            <v>0.52299976348876953</v>
          </cell>
          <cell r="W142">
            <v>0.52299976348876953</v>
          </cell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>
            <v>0.58199977874755859</v>
          </cell>
          <cell r="N143">
            <v>0.58199977874755859</v>
          </cell>
          <cell r="O143">
            <v>0.58199977874755859</v>
          </cell>
          <cell r="P143">
            <v>0.58199977874755859</v>
          </cell>
          <cell r="Q143">
            <v>0.58199977874755859</v>
          </cell>
          <cell r="R143">
            <v>0.58199977874755859</v>
          </cell>
          <cell r="S143">
            <v>0.58199977874755859</v>
          </cell>
          <cell r="T143">
            <v>0.58199977874755859</v>
          </cell>
          <cell r="U143">
            <v>0.58199977874755859</v>
          </cell>
          <cell r="V143">
            <v>0.58199977874755859</v>
          </cell>
          <cell r="W143">
            <v>0.58199977874755859</v>
          </cell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>
            <v>0.63399982452392578</v>
          </cell>
          <cell r="N148">
            <v>0.63399982452392578</v>
          </cell>
          <cell r="O148">
            <v>0.63399982452392578</v>
          </cell>
          <cell r="P148">
            <v>0.63399982452392578</v>
          </cell>
          <cell r="Q148">
            <v>0.63399982452392578</v>
          </cell>
          <cell r="R148">
            <v>0.63399982452392578</v>
          </cell>
          <cell r="S148">
            <v>0.63399982452392578</v>
          </cell>
          <cell r="T148">
            <v>0.63399982452392578</v>
          </cell>
          <cell r="U148">
            <v>0.63399982452392578</v>
          </cell>
          <cell r="V148">
            <v>0.63399982452392578</v>
          </cell>
          <cell r="W148">
            <v>0.63399982452392578</v>
          </cell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>
            <v>0.66099977493286133</v>
          </cell>
          <cell r="Q149">
            <v>0.66099977493286133</v>
          </cell>
          <cell r="R149">
            <v>0.66099977493286133</v>
          </cell>
          <cell r="S149">
            <v>0.66099977493286133</v>
          </cell>
          <cell r="T149">
            <v>0.66099977493286133</v>
          </cell>
          <cell r="U149">
            <v>0.66099977493286133</v>
          </cell>
          <cell r="V149">
            <v>0.66099977493286133</v>
          </cell>
          <cell r="W149">
            <v>0.66099977493286133</v>
          </cell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>
            <v>0.59799957275390625</v>
          </cell>
          <cell r="Q176">
            <v>0.59799957275390625</v>
          </cell>
          <cell r="R176">
            <v>0.59799957275390625</v>
          </cell>
          <cell r="S176">
            <v>0.59799957275390625</v>
          </cell>
          <cell r="T176">
            <v>0.59799957275390625</v>
          </cell>
          <cell r="U176">
            <v>0.59799957275390625</v>
          </cell>
          <cell r="V176">
            <v>0.59799957275390625</v>
          </cell>
          <cell r="W176">
            <v>0.59799957275390625</v>
          </cell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>
            <v>0.62299966812133789</v>
          </cell>
          <cell r="Q177">
            <v>0.62299966812133789</v>
          </cell>
          <cell r="R177">
            <v>0.62299966812133789</v>
          </cell>
          <cell r="S177">
            <v>0.62299966812133789</v>
          </cell>
          <cell r="T177">
            <v>0.62299966812133789</v>
          </cell>
          <cell r="U177">
            <v>0.62299966812133789</v>
          </cell>
          <cell r="V177">
            <v>0.62299966812133789</v>
          </cell>
          <cell r="W177">
            <v>0.62299966812133789</v>
          </cell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>
            <v>0.59399986267089844</v>
          </cell>
          <cell r="Q178">
            <v>0.59399986267089844</v>
          </cell>
          <cell r="R178">
            <v>0.59399986267089844</v>
          </cell>
          <cell r="S178">
            <v>0.59399986267089844</v>
          </cell>
          <cell r="T178">
            <v>0.59399986267089844</v>
          </cell>
          <cell r="U178">
            <v>0.59399986267089844</v>
          </cell>
          <cell r="V178">
            <v>0.59399986267089844</v>
          </cell>
          <cell r="W178">
            <v>0.59399986267089844</v>
          </cell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>
            <v>0.67199993133544922</v>
          </cell>
          <cell r="Q179">
            <v>0.67199993133544922</v>
          </cell>
          <cell r="R179">
            <v>0.67199993133544922</v>
          </cell>
          <cell r="S179">
            <v>0.67199993133544922</v>
          </cell>
          <cell r="T179">
            <v>0.67199993133544922</v>
          </cell>
          <cell r="U179">
            <v>0.67199993133544922</v>
          </cell>
          <cell r="V179">
            <v>0.67199993133544922</v>
          </cell>
          <cell r="W179">
            <v>0.67199993133544922</v>
          </cell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>
            <v>0.49099993705749512</v>
          </cell>
          <cell r="Q180">
            <v>0.49099993705749512</v>
          </cell>
          <cell r="R180">
            <v>0.49099993705749512</v>
          </cell>
          <cell r="S180">
            <v>0.49099993705749512</v>
          </cell>
          <cell r="T180">
            <v>0.49099993705749512</v>
          </cell>
          <cell r="U180">
            <v>0.49099993705749512</v>
          </cell>
          <cell r="V180">
            <v>0.49099993705749512</v>
          </cell>
          <cell r="W180">
            <v>0.49099993705749512</v>
          </cell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>
            <v>0.59599971771240234</v>
          </cell>
          <cell r="Q181">
            <v>0.59599971771240234</v>
          </cell>
          <cell r="R181">
            <v>0.59599971771240234</v>
          </cell>
          <cell r="S181">
            <v>0.59599971771240234</v>
          </cell>
          <cell r="T181">
            <v>0.59599971771240234</v>
          </cell>
          <cell r="U181">
            <v>0.59599971771240234</v>
          </cell>
          <cell r="V181">
            <v>0.59599971771240234</v>
          </cell>
          <cell r="W181">
            <v>0.59599971771240234</v>
          </cell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>
            <v>0.62199974060058594</v>
          </cell>
          <cell r="Q182">
            <v>0.62199974060058594</v>
          </cell>
          <cell r="R182">
            <v>0.62199974060058594</v>
          </cell>
          <cell r="S182">
            <v>0.62199974060058594</v>
          </cell>
          <cell r="T182">
            <v>0.62199974060058594</v>
          </cell>
          <cell r="U182">
            <v>0.62199974060058594</v>
          </cell>
          <cell r="V182">
            <v>0.62199974060058594</v>
          </cell>
          <cell r="W182">
            <v>0.62199974060058594</v>
          </cell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>
            <v>0.32899999618530273</v>
          </cell>
          <cell r="Q183">
            <v>0.32899999618530273</v>
          </cell>
          <cell r="R183">
            <v>0.32899999618530273</v>
          </cell>
          <cell r="S183">
            <v>0.32899999618530273</v>
          </cell>
          <cell r="T183">
            <v>0.32899999618530273</v>
          </cell>
          <cell r="U183">
            <v>0.32899999618530273</v>
          </cell>
          <cell r="V183">
            <v>0.32899999618530273</v>
          </cell>
          <cell r="W183">
            <v>0.32899999618530273</v>
          </cell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>
            <v>0.28999996185302734</v>
          </cell>
          <cell r="Q184">
            <v>0.28999996185302734</v>
          </cell>
          <cell r="R184">
            <v>0.28999996185302734</v>
          </cell>
          <cell r="S184">
            <v>0.28999996185302734</v>
          </cell>
          <cell r="T184">
            <v>0.28999996185302734</v>
          </cell>
          <cell r="U184">
            <v>0.28999996185302734</v>
          </cell>
          <cell r="V184">
            <v>0.28999996185302734</v>
          </cell>
          <cell r="W184">
            <v>0.28999996185302734</v>
          </cell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>
            <v>0.51599979400634766</v>
          </cell>
          <cell r="Q185">
            <v>0.51599979400634766</v>
          </cell>
          <cell r="R185">
            <v>0.51599979400634766</v>
          </cell>
          <cell r="S185">
            <v>0.51599979400634766</v>
          </cell>
          <cell r="T185">
            <v>0.51599979400634766</v>
          </cell>
          <cell r="U185">
            <v>0.51599979400634766</v>
          </cell>
          <cell r="V185">
            <v>0.51599979400634766</v>
          </cell>
          <cell r="W185">
            <v>0.51599979400634766</v>
          </cell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>
            <v>0.47799992561340332</v>
          </cell>
          <cell r="Q186">
            <v>0.47799992561340332</v>
          </cell>
          <cell r="R186">
            <v>0.47799992561340332</v>
          </cell>
          <cell r="S186">
            <v>0.47799992561340332</v>
          </cell>
          <cell r="T186">
            <v>0.47799992561340332</v>
          </cell>
          <cell r="U186">
            <v>0.47799992561340332</v>
          </cell>
          <cell r="V186">
            <v>0.47799992561340332</v>
          </cell>
          <cell r="W186">
            <v>0.47799992561340332</v>
          </cell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>
            <v>0.55099964141845703</v>
          </cell>
          <cell r="Q187">
            <v>0.55099964141845703</v>
          </cell>
          <cell r="R187">
            <v>0.55099964141845703</v>
          </cell>
          <cell r="S187">
            <v>0.55099964141845703</v>
          </cell>
          <cell r="T187">
            <v>0.55099964141845703</v>
          </cell>
          <cell r="U187">
            <v>0.55099964141845703</v>
          </cell>
          <cell r="V187">
            <v>0.55099964141845703</v>
          </cell>
          <cell r="W187">
            <v>0.55099964141845703</v>
          </cell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>
            <v>0.71199989318847656</v>
          </cell>
          <cell r="Q188">
            <v>0.71199989318847656</v>
          </cell>
          <cell r="R188">
            <v>0.71199989318847656</v>
          </cell>
          <cell r="S188">
            <v>0.71199989318847656</v>
          </cell>
          <cell r="T188">
            <v>0.71199989318847656</v>
          </cell>
          <cell r="U188">
            <v>0.71199989318847656</v>
          </cell>
          <cell r="V188">
            <v>0.71199989318847656</v>
          </cell>
          <cell r="W188">
            <v>0.71199989318847656</v>
          </cell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>
            <v>0.66699981689453125</v>
          </cell>
          <cell r="Q189">
            <v>0.66699981689453125</v>
          </cell>
          <cell r="R189">
            <v>0.66699981689453125</v>
          </cell>
          <cell r="S189">
            <v>0.66699981689453125</v>
          </cell>
          <cell r="T189">
            <v>0.66699981689453125</v>
          </cell>
          <cell r="U189">
            <v>0.66699981689453125</v>
          </cell>
          <cell r="V189">
            <v>0.66699981689453125</v>
          </cell>
          <cell r="W189">
            <v>0.66699981689453125</v>
          </cell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>
            <v>0.91499996185302734</v>
          </cell>
          <cell r="G191">
            <v>0.91499996185302734</v>
          </cell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>
            <v>0.78099966049194336</v>
          </cell>
          <cell r="Q191">
            <v>0.78099966049194336</v>
          </cell>
          <cell r="R191">
            <v>0.78099966049194336</v>
          </cell>
          <cell r="S191">
            <v>0.78099966049194336</v>
          </cell>
          <cell r="T191">
            <v>0.78099966049194336</v>
          </cell>
          <cell r="U191">
            <v>0.78099966049194336</v>
          </cell>
          <cell r="V191">
            <v>0.78099966049194336</v>
          </cell>
          <cell r="W191">
            <v>0.78099966049194336</v>
          </cell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>
            <v>0.49099993705749512</v>
          </cell>
          <cell r="Q192">
            <v>0.49099993705749512</v>
          </cell>
          <cell r="R192">
            <v>0.49099993705749512</v>
          </cell>
          <cell r="S192">
            <v>0.49099993705749512</v>
          </cell>
          <cell r="T192">
            <v>0.49099993705749512</v>
          </cell>
          <cell r="U192">
            <v>0.49099993705749512</v>
          </cell>
          <cell r="V192">
            <v>0.49099993705749512</v>
          </cell>
          <cell r="W192">
            <v>0.49099993705749512</v>
          </cell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>
            <v>0.49099993705749512</v>
          </cell>
          <cell r="G193">
            <v>0.49099993705749512</v>
          </cell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>
            <v>0.59599971771240234</v>
          </cell>
          <cell r="Q193">
            <v>0.59599971771240234</v>
          </cell>
          <cell r="R193">
            <v>0.59599971771240234</v>
          </cell>
          <cell r="S193">
            <v>0.59599971771240234</v>
          </cell>
          <cell r="T193">
            <v>0.59599971771240234</v>
          </cell>
          <cell r="U193">
            <v>0.59599971771240234</v>
          </cell>
          <cell r="V193">
            <v>0.59599971771240234</v>
          </cell>
          <cell r="W193">
            <v>0.59599971771240234</v>
          </cell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>
            <v>0.59599971771240234</v>
          </cell>
          <cell r="G194">
            <v>0.59599971771240234</v>
          </cell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>
            <v>0.67399978637695313</v>
          </cell>
          <cell r="Q194">
            <v>0.67399978637695313</v>
          </cell>
          <cell r="R194">
            <v>0.67399978637695313</v>
          </cell>
          <cell r="S194">
            <v>0.67399978637695313</v>
          </cell>
          <cell r="T194">
            <v>0.67399978637695313</v>
          </cell>
          <cell r="U194">
            <v>0.67399978637695313</v>
          </cell>
          <cell r="V194">
            <v>0.67399978637695313</v>
          </cell>
          <cell r="W194">
            <v>0.67399978637695313</v>
          </cell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>
            <v>0.72999954223632813</v>
          </cell>
          <cell r="Q195">
            <v>0.72999954223632813</v>
          </cell>
          <cell r="R195">
            <v>0.72999954223632813</v>
          </cell>
          <cell r="S195">
            <v>0.72999954223632813</v>
          </cell>
          <cell r="T195">
            <v>0.72999954223632813</v>
          </cell>
          <cell r="U195">
            <v>0.72999954223632813</v>
          </cell>
          <cell r="V195">
            <v>0.72999954223632813</v>
          </cell>
          <cell r="W195">
            <v>0.72999954223632813</v>
          </cell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>
            <v>0.59799957275390625</v>
          </cell>
          <cell r="N196">
            <v>0.59799957275390625</v>
          </cell>
          <cell r="O196">
            <v>0.59799957275390625</v>
          </cell>
          <cell r="P196">
            <v>0.59799957275390625</v>
          </cell>
          <cell r="Q196">
            <v>0.59799957275390625</v>
          </cell>
          <cell r="R196">
            <v>0.59799957275390625</v>
          </cell>
          <cell r="S196">
            <v>0.59799957275390625</v>
          </cell>
          <cell r="T196">
            <v>0.59799957275390625</v>
          </cell>
          <cell r="U196">
            <v>0.59799957275390625</v>
          </cell>
          <cell r="V196">
            <v>0.59799957275390625</v>
          </cell>
          <cell r="W196">
            <v>0.59799957275390625</v>
          </cell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>
            <v>0.65999984741210938</v>
          </cell>
          <cell r="N197">
            <v>0.65999984741210938</v>
          </cell>
          <cell r="O197">
            <v>0.65999984741210938</v>
          </cell>
          <cell r="P197">
            <v>0.65999984741210938</v>
          </cell>
          <cell r="Q197">
            <v>0.65999984741210938</v>
          </cell>
          <cell r="R197">
            <v>0.65999984741210938</v>
          </cell>
          <cell r="S197">
            <v>0.65999984741210938</v>
          </cell>
          <cell r="T197">
            <v>0.65999984741210938</v>
          </cell>
          <cell r="U197">
            <v>0.65999984741210938</v>
          </cell>
          <cell r="V197">
            <v>0.65999984741210938</v>
          </cell>
          <cell r="W197">
            <v>0.65999984741210938</v>
          </cell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>
            <v>0.78099966049194336</v>
          </cell>
          <cell r="Q200">
            <v>0.78099966049194336</v>
          </cell>
          <cell r="R200">
            <v>0.78099966049194336</v>
          </cell>
          <cell r="S200">
            <v>0.78099966049194336</v>
          </cell>
          <cell r="T200">
            <v>0.78099966049194336</v>
          </cell>
          <cell r="U200">
            <v>0.78099966049194336</v>
          </cell>
          <cell r="V200">
            <v>0.78099966049194336</v>
          </cell>
          <cell r="W200">
            <v>0.78099966049194336</v>
          </cell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>
            <v>0.9589996337890625</v>
          </cell>
          <cell r="W201">
            <v>0.9589996337890625</v>
          </cell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>
            <v>0.66899967193603516</v>
          </cell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>
            <v>0.64899969100952148</v>
          </cell>
          <cell r="Q203">
            <v>0.64899969100952148</v>
          </cell>
          <cell r="R203">
            <v>0.64899969100952148</v>
          </cell>
          <cell r="S203">
            <v>0.64899969100952148</v>
          </cell>
          <cell r="T203">
            <v>0.64899969100952148</v>
          </cell>
          <cell r="U203">
            <v>0.64899969100952148</v>
          </cell>
          <cell r="V203">
            <v>0.64899969100952148</v>
          </cell>
          <cell r="W203">
            <v>0.64899969100952148</v>
          </cell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>
            <v>0.83099985122680664</v>
          </cell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>
            <v>0.79699993133544922</v>
          </cell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>
            <v>0.56299972534179688</v>
          </cell>
          <cell r="W206">
            <v>0.56299972534179688</v>
          </cell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>
            <v>0.69499969482421875</v>
          </cell>
          <cell r="W207">
            <v>0.69499969482421875</v>
          </cell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>
            <v>0.60299968719482422</v>
          </cell>
          <cell r="Q208">
            <v>0.60299968719482422</v>
          </cell>
          <cell r="R208">
            <v>0.60299968719482422</v>
          </cell>
          <cell r="S208">
            <v>0.60299968719482422</v>
          </cell>
          <cell r="T208">
            <v>0.60299968719482422</v>
          </cell>
          <cell r="U208">
            <v>0.60299968719482422</v>
          </cell>
          <cell r="V208">
            <v>0.60299968719482422</v>
          </cell>
          <cell r="W208">
            <v>0.60299968719482422</v>
          </cell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>
            <v>0.57199954986572266</v>
          </cell>
          <cell r="Q209">
            <v>0.57199954986572266</v>
          </cell>
          <cell r="R209">
            <v>0.57199954986572266</v>
          </cell>
          <cell r="S209">
            <v>0.57199954986572266</v>
          </cell>
          <cell r="T209">
            <v>0.57199954986572266</v>
          </cell>
          <cell r="U209">
            <v>0.57199954986572266</v>
          </cell>
          <cell r="V209">
            <v>0.57199954986572266</v>
          </cell>
          <cell r="W209">
            <v>0.57199954986572266</v>
          </cell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>
            <v>0.3879997730255127</v>
          </cell>
          <cell r="U210">
            <v>0.3879997730255127</v>
          </cell>
          <cell r="V210">
            <v>0.3879997730255127</v>
          </cell>
          <cell r="W210">
            <v>0.3879997730255127</v>
          </cell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>
            <v>0.31099987030029297</v>
          </cell>
          <cell r="U211">
            <v>0.31099987030029297</v>
          </cell>
          <cell r="V211">
            <v>0.31099987030029297</v>
          </cell>
          <cell r="W211">
            <v>0.31099987030029297</v>
          </cell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>
            <v>0.57799959182739258</v>
          </cell>
          <cell r="Q212">
            <v>0.57799959182739258</v>
          </cell>
          <cell r="R212">
            <v>0.57799959182739258</v>
          </cell>
          <cell r="S212">
            <v>0.57799959182739258</v>
          </cell>
          <cell r="T212">
            <v>0.57799959182739258</v>
          </cell>
          <cell r="U212">
            <v>0.57799959182739258</v>
          </cell>
          <cell r="V212">
            <v>0.57799959182739258</v>
          </cell>
          <cell r="W212">
            <v>0.57799959182739258</v>
          </cell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>
            <v>0.61799955368041992</v>
          </cell>
          <cell r="N213">
            <v>0.61799955368041992</v>
          </cell>
          <cell r="O213">
            <v>0.61799955368041992</v>
          </cell>
          <cell r="P213">
            <v>0.61799955368041992</v>
          </cell>
          <cell r="Q213">
            <v>0.61799955368041992</v>
          </cell>
          <cell r="R213">
            <v>0.61799955368041992</v>
          </cell>
          <cell r="S213">
            <v>0.61799955368041992</v>
          </cell>
          <cell r="T213">
            <v>0.61799955368041992</v>
          </cell>
          <cell r="U213">
            <v>0.61799955368041992</v>
          </cell>
          <cell r="V213">
            <v>0.61799955368041992</v>
          </cell>
          <cell r="W213">
            <v>0.61799955368041992</v>
          </cell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>
            <v>0.71999979019165039</v>
          </cell>
          <cell r="Q214">
            <v>0.71999979019165039</v>
          </cell>
          <cell r="R214">
            <v>0.71999979019165039</v>
          </cell>
          <cell r="S214">
            <v>0.71999979019165039</v>
          </cell>
          <cell r="T214">
            <v>0.71999979019165039</v>
          </cell>
          <cell r="U214">
            <v>0.71999979019165039</v>
          </cell>
          <cell r="V214">
            <v>0.71999979019165039</v>
          </cell>
          <cell r="W214">
            <v>0.71999979019165039</v>
          </cell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>
            <v>0.92299985885620117</v>
          </cell>
          <cell r="Q216">
            <v>0.92299985885620117</v>
          </cell>
          <cell r="R216">
            <v>0.92299985885620117</v>
          </cell>
          <cell r="S216">
            <v>0.92299985885620117</v>
          </cell>
          <cell r="T216">
            <v>0.92299985885620117</v>
          </cell>
          <cell r="U216">
            <v>0.92299985885620117</v>
          </cell>
          <cell r="V216">
            <v>0.92299985885620117</v>
          </cell>
          <cell r="W216">
            <v>0.92299985885620117</v>
          </cell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>
            <v>0.67199993133544922</v>
          </cell>
          <cell r="N227">
            <v>0.67199993133544922</v>
          </cell>
          <cell r="O227">
            <v>0.67199993133544922</v>
          </cell>
          <cell r="P227">
            <v>0.67199993133544922</v>
          </cell>
          <cell r="Q227">
            <v>0.67199993133544922</v>
          </cell>
          <cell r="R227">
            <v>0.67199993133544922</v>
          </cell>
          <cell r="S227">
            <v>0.67199993133544922</v>
          </cell>
          <cell r="T227">
            <v>0.67199993133544922</v>
          </cell>
          <cell r="U227">
            <v>0.67199993133544922</v>
          </cell>
          <cell r="V227">
            <v>0.67199993133544922</v>
          </cell>
          <cell r="W227">
            <v>0.67199993133544922</v>
          </cell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>
            <v>0.52299976348876953</v>
          </cell>
          <cell r="N239">
            <v>0.52299976348876953</v>
          </cell>
          <cell r="O239">
            <v>0.52299976348876953</v>
          </cell>
          <cell r="P239">
            <v>0.52299976348876953</v>
          </cell>
          <cell r="Q239">
            <v>0.52299976348876953</v>
          </cell>
          <cell r="R239">
            <v>0.52299976348876953</v>
          </cell>
          <cell r="S239">
            <v>0.52299976348876953</v>
          </cell>
          <cell r="T239">
            <v>0.52299976348876953</v>
          </cell>
          <cell r="U239">
            <v>0.52299976348876953</v>
          </cell>
          <cell r="V239">
            <v>0.52299976348876953</v>
          </cell>
          <cell r="W239">
            <v>0.52299976348876953</v>
          </cell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>
            <v>0.58199977874755859</v>
          </cell>
          <cell r="N240">
            <v>0.58199977874755859</v>
          </cell>
          <cell r="O240">
            <v>0.58199977874755859</v>
          </cell>
          <cell r="P240">
            <v>0.58199977874755859</v>
          </cell>
          <cell r="Q240">
            <v>0.58199977874755859</v>
          </cell>
          <cell r="R240">
            <v>0.58199977874755859</v>
          </cell>
          <cell r="S240">
            <v>0.58199977874755859</v>
          </cell>
          <cell r="T240">
            <v>0.58199977874755859</v>
          </cell>
          <cell r="U240">
            <v>0.58199977874755859</v>
          </cell>
          <cell r="V240">
            <v>0.58199977874755859</v>
          </cell>
          <cell r="W240">
            <v>0.58199977874755859</v>
          </cell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>
            <v>0.58199977874755859</v>
          </cell>
          <cell r="J241">
            <v>0.58199977874755859</v>
          </cell>
          <cell r="K241">
            <v>0.58199977874755859</v>
          </cell>
          <cell r="L241">
            <v>0.58199977874755859</v>
          </cell>
          <cell r="M241">
            <v>0.58199977874755859</v>
          </cell>
          <cell r="N241">
            <v>0.58199977874755859</v>
          </cell>
          <cell r="O241">
            <v>0.58199977874755859</v>
          </cell>
          <cell r="P241">
            <v>0.58199977874755859</v>
          </cell>
          <cell r="Q241">
            <v>0.58199977874755859</v>
          </cell>
          <cell r="R241">
            <v>0.58199977874755859</v>
          </cell>
          <cell r="S241">
            <v>0.58199977874755859</v>
          </cell>
          <cell r="T241">
            <v>0.58199977874755859</v>
          </cell>
          <cell r="U241">
            <v>0.58199977874755859</v>
          </cell>
          <cell r="V241">
            <v>0.58199977874755859</v>
          </cell>
          <cell r="W241">
            <v>0.58199977874755859</v>
          </cell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>
            <v>0.70799970626831055</v>
          </cell>
          <cell r="G246">
            <v>0.70799970626831055</v>
          </cell>
          <cell r="H246" t="str">
            <v>HDHP</v>
          </cell>
          <cell r="I246">
            <v>0.70799970626831055</v>
          </cell>
          <cell r="J246">
            <v>0.70799970626831055</v>
          </cell>
          <cell r="K246">
            <v>0.70799970626831055</v>
          </cell>
          <cell r="L246">
            <v>0.70799970626831055</v>
          </cell>
          <cell r="M246">
            <v>0.70799970626831055</v>
          </cell>
          <cell r="N246">
            <v>0.70799970626831055</v>
          </cell>
          <cell r="O246">
            <v>0.70799970626831055</v>
          </cell>
          <cell r="P246">
            <v>0.70799970626831055</v>
          </cell>
          <cell r="Q246">
            <v>0.70799970626831055</v>
          </cell>
          <cell r="R246">
            <v>0.70799970626831055</v>
          </cell>
          <cell r="S246">
            <v>0.70799970626831055</v>
          </cell>
          <cell r="T246">
            <v>0.70799970626831055</v>
          </cell>
          <cell r="U246">
            <v>0.70799970626831055</v>
          </cell>
          <cell r="V246">
            <v>0.70799970626831055</v>
          </cell>
          <cell r="W246">
            <v>0.70799970626831055</v>
          </cell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>
            <v>0.63399982452392578</v>
          </cell>
          <cell r="N248">
            <v>0.63399982452392578</v>
          </cell>
          <cell r="O248">
            <v>0.63399982452392578</v>
          </cell>
          <cell r="P248">
            <v>0.63399982452392578</v>
          </cell>
          <cell r="Q248">
            <v>0.63399982452392578</v>
          </cell>
          <cell r="R248">
            <v>0.63399982452392578</v>
          </cell>
          <cell r="S248">
            <v>0.63399982452392578</v>
          </cell>
          <cell r="T248">
            <v>0.63399982452392578</v>
          </cell>
          <cell r="U248">
            <v>0.63399982452392578</v>
          </cell>
          <cell r="V248">
            <v>0.63399982452392578</v>
          </cell>
          <cell r="W248">
            <v>0.63399982452392578</v>
          </cell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>
            <v>0.66099977493286133</v>
          </cell>
          <cell r="Q249">
            <v>0.66099977493286133</v>
          </cell>
          <cell r="R249">
            <v>0.66099977493286133</v>
          </cell>
          <cell r="S249">
            <v>0.66099977493286133</v>
          </cell>
          <cell r="T249">
            <v>0.66099977493286133</v>
          </cell>
          <cell r="U249">
            <v>0.66099977493286133</v>
          </cell>
          <cell r="V249">
            <v>0.66099977493286133</v>
          </cell>
          <cell r="W249">
            <v>0.66099977493286133</v>
          </cell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>
            <v>0.59799957275390625</v>
          </cell>
          <cell r="Q276">
            <v>0.59799957275390625</v>
          </cell>
          <cell r="R276">
            <v>0.59799957275390625</v>
          </cell>
          <cell r="S276">
            <v>0.59799957275390625</v>
          </cell>
          <cell r="T276">
            <v>0.59799957275390625</v>
          </cell>
          <cell r="U276">
            <v>0.59799957275390625</v>
          </cell>
          <cell r="V276">
            <v>0.59799957275390625</v>
          </cell>
          <cell r="W276">
            <v>0.59799957275390625</v>
          </cell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>
            <v>0.62299966812133789</v>
          </cell>
          <cell r="Q277">
            <v>0.62299966812133789</v>
          </cell>
          <cell r="R277">
            <v>0.62299966812133789</v>
          </cell>
          <cell r="S277">
            <v>0.62299966812133789</v>
          </cell>
          <cell r="T277">
            <v>0.62299966812133789</v>
          </cell>
          <cell r="U277">
            <v>0.62299966812133789</v>
          </cell>
          <cell r="V277">
            <v>0.62299966812133789</v>
          </cell>
          <cell r="W277">
            <v>0.62299966812133789</v>
          </cell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>
            <v>0.59399986267089844</v>
          </cell>
          <cell r="Q278">
            <v>0.59399986267089844</v>
          </cell>
          <cell r="R278">
            <v>0.59399986267089844</v>
          </cell>
          <cell r="S278">
            <v>0.59399986267089844</v>
          </cell>
          <cell r="T278">
            <v>0.59399986267089844</v>
          </cell>
          <cell r="U278">
            <v>0.59399986267089844</v>
          </cell>
          <cell r="V278">
            <v>0.59399986267089844</v>
          </cell>
          <cell r="W278">
            <v>0.59399986267089844</v>
          </cell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>
            <v>0.67199993133544922</v>
          </cell>
          <cell r="Q279">
            <v>0.67199993133544922</v>
          </cell>
          <cell r="R279">
            <v>0.67199993133544922</v>
          </cell>
          <cell r="S279">
            <v>0.67199993133544922</v>
          </cell>
          <cell r="T279">
            <v>0.67199993133544922</v>
          </cell>
          <cell r="U279">
            <v>0.67199993133544922</v>
          </cell>
          <cell r="V279">
            <v>0.67199993133544922</v>
          </cell>
          <cell r="W279">
            <v>0.67199993133544922</v>
          </cell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>
            <v>0.49099993705749512</v>
          </cell>
          <cell r="Q280">
            <v>0.49099993705749512</v>
          </cell>
          <cell r="R280">
            <v>0.49099993705749512</v>
          </cell>
          <cell r="S280">
            <v>0.49099993705749512</v>
          </cell>
          <cell r="T280">
            <v>0.49099993705749512</v>
          </cell>
          <cell r="U280">
            <v>0.49099993705749512</v>
          </cell>
          <cell r="V280">
            <v>0.49099993705749512</v>
          </cell>
          <cell r="W280">
            <v>0.49099993705749512</v>
          </cell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>
            <v>0.59599971771240234</v>
          </cell>
          <cell r="Q281">
            <v>0.59599971771240234</v>
          </cell>
          <cell r="R281">
            <v>0.59599971771240234</v>
          </cell>
          <cell r="S281">
            <v>0.59599971771240234</v>
          </cell>
          <cell r="T281">
            <v>0.59599971771240234</v>
          </cell>
          <cell r="U281">
            <v>0.59599971771240234</v>
          </cell>
          <cell r="V281">
            <v>0.59599971771240234</v>
          </cell>
          <cell r="W281">
            <v>0.59599971771240234</v>
          </cell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>
            <v>0.62199974060058594</v>
          </cell>
          <cell r="Q282">
            <v>0.62199974060058594</v>
          </cell>
          <cell r="R282">
            <v>0.62199974060058594</v>
          </cell>
          <cell r="S282">
            <v>0.62199974060058594</v>
          </cell>
          <cell r="T282">
            <v>0.62199974060058594</v>
          </cell>
          <cell r="U282">
            <v>0.62199974060058594</v>
          </cell>
          <cell r="V282">
            <v>0.62199974060058594</v>
          </cell>
          <cell r="W282">
            <v>0.62199974060058594</v>
          </cell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>
            <v>0.32899999618530273</v>
          </cell>
          <cell r="Q283">
            <v>0.32899999618530273</v>
          </cell>
          <cell r="R283">
            <v>0.32899999618530273</v>
          </cell>
          <cell r="S283">
            <v>0.32899999618530273</v>
          </cell>
          <cell r="T283">
            <v>0.32899999618530273</v>
          </cell>
          <cell r="U283">
            <v>0.32899999618530273</v>
          </cell>
          <cell r="V283">
            <v>0.32899999618530273</v>
          </cell>
          <cell r="W283">
            <v>0.32899999618530273</v>
          </cell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>
            <v>0.28999996185302734</v>
          </cell>
          <cell r="Q284">
            <v>0.28999996185302734</v>
          </cell>
          <cell r="R284">
            <v>0.28999996185302734</v>
          </cell>
          <cell r="S284">
            <v>0.28999996185302734</v>
          </cell>
          <cell r="T284">
            <v>0.28999996185302734</v>
          </cell>
          <cell r="U284">
            <v>0.28999996185302734</v>
          </cell>
          <cell r="V284">
            <v>0.28999996185302734</v>
          </cell>
          <cell r="W284">
            <v>0.28999996185302734</v>
          </cell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>
            <v>0.51599979400634766</v>
          </cell>
          <cell r="Q285">
            <v>0.51599979400634766</v>
          </cell>
          <cell r="R285">
            <v>0.51599979400634766</v>
          </cell>
          <cell r="S285">
            <v>0.51599979400634766</v>
          </cell>
          <cell r="T285">
            <v>0.51599979400634766</v>
          </cell>
          <cell r="U285">
            <v>0.51599979400634766</v>
          </cell>
          <cell r="V285">
            <v>0.51599979400634766</v>
          </cell>
          <cell r="W285">
            <v>0.51599979400634766</v>
          </cell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>
            <v>0.47799992561340332</v>
          </cell>
          <cell r="Q286">
            <v>0.47799992561340332</v>
          </cell>
          <cell r="R286">
            <v>0.47799992561340332</v>
          </cell>
          <cell r="S286">
            <v>0.47799992561340332</v>
          </cell>
          <cell r="T286">
            <v>0.47799992561340332</v>
          </cell>
          <cell r="U286">
            <v>0.47799992561340332</v>
          </cell>
          <cell r="V286">
            <v>0.47799992561340332</v>
          </cell>
          <cell r="W286">
            <v>0.47799992561340332</v>
          </cell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>
            <v>0.55099964141845703</v>
          </cell>
          <cell r="Q287">
            <v>0.55099964141845703</v>
          </cell>
          <cell r="R287">
            <v>0.55099964141845703</v>
          </cell>
          <cell r="S287">
            <v>0.55099964141845703</v>
          </cell>
          <cell r="T287">
            <v>0.55099964141845703</v>
          </cell>
          <cell r="U287">
            <v>0.55099964141845703</v>
          </cell>
          <cell r="V287">
            <v>0.55099964141845703</v>
          </cell>
          <cell r="W287">
            <v>0.55099964141845703</v>
          </cell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>
            <v>0.71199989318847656</v>
          </cell>
          <cell r="Q288">
            <v>0.71199989318847656</v>
          </cell>
          <cell r="R288">
            <v>0.71199989318847656</v>
          </cell>
          <cell r="S288">
            <v>0.71199989318847656</v>
          </cell>
          <cell r="T288">
            <v>0.71199989318847656</v>
          </cell>
          <cell r="U288">
            <v>0.71199989318847656</v>
          </cell>
          <cell r="V288">
            <v>0.71199989318847656</v>
          </cell>
          <cell r="W288">
            <v>0.71199989318847656</v>
          </cell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>
            <v>0.66699981689453125</v>
          </cell>
          <cell r="Q289">
            <v>0.66699981689453125</v>
          </cell>
          <cell r="R289">
            <v>0.66699981689453125</v>
          </cell>
          <cell r="S289">
            <v>0.66699981689453125</v>
          </cell>
          <cell r="T289">
            <v>0.66699981689453125</v>
          </cell>
          <cell r="U289">
            <v>0.66699981689453125</v>
          </cell>
          <cell r="V289">
            <v>0.66699981689453125</v>
          </cell>
          <cell r="W289">
            <v>0.66699981689453125</v>
          </cell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>
            <v>0.4589998722076416</v>
          </cell>
          <cell r="Q290">
            <v>0.4589998722076416</v>
          </cell>
          <cell r="R290">
            <v>0.4589998722076416</v>
          </cell>
          <cell r="S290">
            <v>0.4589998722076416</v>
          </cell>
          <cell r="T290">
            <v>0.4589998722076416</v>
          </cell>
          <cell r="U290">
            <v>0.4589998722076416</v>
          </cell>
          <cell r="V290">
            <v>0.4589998722076416</v>
          </cell>
          <cell r="W290">
            <v>0.4589998722076416</v>
          </cell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>
            <v>0.40599989891052246</v>
          </cell>
          <cell r="Q291">
            <v>0.40599989891052246</v>
          </cell>
          <cell r="R291">
            <v>0.40599989891052246</v>
          </cell>
          <cell r="S291">
            <v>0.40599989891052246</v>
          </cell>
          <cell r="T291">
            <v>0.40599989891052246</v>
          </cell>
          <cell r="U291">
            <v>0.40599989891052246</v>
          </cell>
          <cell r="V291">
            <v>0.40599989891052246</v>
          </cell>
          <cell r="W291">
            <v>0.40599989891052246</v>
          </cell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>
            <v>0.34799981117248535</v>
          </cell>
          <cell r="Q292">
            <v>0.34799981117248535</v>
          </cell>
          <cell r="R292">
            <v>0.34799981117248535</v>
          </cell>
          <cell r="S292">
            <v>0.34799981117248535</v>
          </cell>
          <cell r="T292">
            <v>0.34799981117248535</v>
          </cell>
          <cell r="U292">
            <v>0.34799981117248535</v>
          </cell>
          <cell r="V292">
            <v>0.34799981117248535</v>
          </cell>
          <cell r="W292">
            <v>0.34799981117248535</v>
          </cell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>
            <v>0.91499996185302734</v>
          </cell>
          <cell r="G294">
            <v>0.91499996185302734</v>
          </cell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>
            <v>0.78099966049194336</v>
          </cell>
          <cell r="Q294">
            <v>0.78099966049194336</v>
          </cell>
          <cell r="R294">
            <v>0.78099966049194336</v>
          </cell>
          <cell r="S294">
            <v>0.78099966049194336</v>
          </cell>
          <cell r="T294">
            <v>0.78099966049194336</v>
          </cell>
          <cell r="U294">
            <v>0.78099966049194336</v>
          </cell>
          <cell r="V294">
            <v>0.78099966049194336</v>
          </cell>
          <cell r="W294">
            <v>0.78099966049194336</v>
          </cell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>
            <v>0.49099993705749512</v>
          </cell>
          <cell r="Q295">
            <v>0.49099993705749512</v>
          </cell>
          <cell r="R295">
            <v>0.49099993705749512</v>
          </cell>
          <cell r="S295">
            <v>0.49099993705749512</v>
          </cell>
          <cell r="T295">
            <v>0.49099993705749512</v>
          </cell>
          <cell r="U295">
            <v>0.49099993705749512</v>
          </cell>
          <cell r="V295">
            <v>0.49099993705749512</v>
          </cell>
          <cell r="W295">
            <v>0.49099993705749512</v>
          </cell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>
            <v>0.49099993705749512</v>
          </cell>
          <cell r="G296">
            <v>0.49099993705749512</v>
          </cell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>
            <v>0.59599971771240234</v>
          </cell>
          <cell r="Q296">
            <v>0.59599971771240234</v>
          </cell>
          <cell r="R296">
            <v>0.59599971771240234</v>
          </cell>
          <cell r="S296">
            <v>0.59599971771240234</v>
          </cell>
          <cell r="T296">
            <v>0.59599971771240234</v>
          </cell>
          <cell r="U296">
            <v>0.59599971771240234</v>
          </cell>
          <cell r="V296">
            <v>0.59599971771240234</v>
          </cell>
          <cell r="W296">
            <v>0.59599971771240234</v>
          </cell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>
            <v>0.59599971771240234</v>
          </cell>
          <cell r="G297">
            <v>0.59599971771240234</v>
          </cell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>
            <v>0.67399978637695313</v>
          </cell>
          <cell r="Q297">
            <v>0.67399978637695313</v>
          </cell>
          <cell r="R297">
            <v>0.67399978637695313</v>
          </cell>
          <cell r="S297">
            <v>0.67399978637695313</v>
          </cell>
          <cell r="T297">
            <v>0.67399978637695313</v>
          </cell>
          <cell r="U297">
            <v>0.67399978637695313</v>
          </cell>
          <cell r="V297">
            <v>0.67399978637695313</v>
          </cell>
          <cell r="W297">
            <v>0.67399978637695313</v>
          </cell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>
            <v>0.67399978637695313</v>
          </cell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>
            <v>0.33799982070922852</v>
          </cell>
          <cell r="Q298">
            <v>0.33799982070922852</v>
          </cell>
          <cell r="R298">
            <v>0.33799982070922852</v>
          </cell>
          <cell r="S298">
            <v>0.33799982070922852</v>
          </cell>
          <cell r="T298">
            <v>0.33799982070922852</v>
          </cell>
          <cell r="U298">
            <v>0.33799982070922852</v>
          </cell>
          <cell r="V298">
            <v>0.33799982070922852</v>
          </cell>
          <cell r="W298">
            <v>0.33799982070922852</v>
          </cell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>
            <v>0.72999954223632813</v>
          </cell>
          <cell r="Q299">
            <v>0.72999954223632813</v>
          </cell>
          <cell r="R299">
            <v>0.72999954223632813</v>
          </cell>
          <cell r="S299">
            <v>0.72999954223632813</v>
          </cell>
          <cell r="T299">
            <v>0.72999954223632813</v>
          </cell>
          <cell r="U299">
            <v>0.72999954223632813</v>
          </cell>
          <cell r="V299">
            <v>0.72999954223632813</v>
          </cell>
          <cell r="W299">
            <v>0.72999954223632813</v>
          </cell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>
            <v>0.72999954223632813</v>
          </cell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>
            <v>0.44699978828430176</v>
          </cell>
          <cell r="Q300">
            <v>0.44699978828430176</v>
          </cell>
          <cell r="R300">
            <v>0.44699978828430176</v>
          </cell>
          <cell r="S300">
            <v>0.44699978828430176</v>
          </cell>
          <cell r="T300">
            <v>0.44699978828430176</v>
          </cell>
          <cell r="U300">
            <v>0.44699978828430176</v>
          </cell>
          <cell r="V300">
            <v>0.44699978828430176</v>
          </cell>
          <cell r="W300">
            <v>0.44699978828430176</v>
          </cell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>
            <v>0.44699978828430176</v>
          </cell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>
            <v>0.39499998092651367</v>
          </cell>
          <cell r="Q301">
            <v>0.39499998092651367</v>
          </cell>
          <cell r="R301">
            <v>0.39499998092651367</v>
          </cell>
          <cell r="S301">
            <v>0.39499998092651367</v>
          </cell>
          <cell r="T301">
            <v>0.39499998092651367</v>
          </cell>
          <cell r="U301">
            <v>0.39499998092651367</v>
          </cell>
          <cell r="V301">
            <v>0.39499998092651367</v>
          </cell>
          <cell r="W301">
            <v>0.39499998092651367</v>
          </cell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>
            <v>0.59799957275390625</v>
          </cell>
          <cell r="N302">
            <v>0.59799957275390625</v>
          </cell>
          <cell r="O302">
            <v>0.59799957275390625</v>
          </cell>
          <cell r="P302">
            <v>0.59799957275390625</v>
          </cell>
          <cell r="Q302">
            <v>0.59799957275390625</v>
          </cell>
          <cell r="R302">
            <v>0.59799957275390625</v>
          </cell>
          <cell r="S302">
            <v>0.59799957275390625</v>
          </cell>
          <cell r="T302">
            <v>0.59799957275390625</v>
          </cell>
          <cell r="U302">
            <v>0.59799957275390625</v>
          </cell>
          <cell r="V302">
            <v>0.59799957275390625</v>
          </cell>
          <cell r="W302">
            <v>0.59799957275390625</v>
          </cell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>
            <v>0.65999984741210938</v>
          </cell>
          <cell r="N303">
            <v>0.65999984741210938</v>
          </cell>
          <cell r="O303">
            <v>0.65999984741210938</v>
          </cell>
          <cell r="P303">
            <v>0.65999984741210938</v>
          </cell>
          <cell r="Q303">
            <v>0.65999984741210938</v>
          </cell>
          <cell r="R303">
            <v>0.65999984741210938</v>
          </cell>
          <cell r="S303">
            <v>0.65999984741210938</v>
          </cell>
          <cell r="T303">
            <v>0.65999984741210938</v>
          </cell>
          <cell r="U303">
            <v>0.65999984741210938</v>
          </cell>
          <cell r="V303">
            <v>0.65999984741210938</v>
          </cell>
          <cell r="W303">
            <v>0.65999984741210938</v>
          </cell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>
            <v>0.81099987030029297</v>
          </cell>
          <cell r="Q305">
            <v>0.81099987030029297</v>
          </cell>
          <cell r="R305">
            <v>0.81099987030029297</v>
          </cell>
          <cell r="S305">
            <v>0.81099987030029297</v>
          </cell>
          <cell r="T305">
            <v>0.81099987030029297</v>
          </cell>
          <cell r="U305">
            <v>0.81099987030029297</v>
          </cell>
          <cell r="V305">
            <v>0.81099987030029297</v>
          </cell>
          <cell r="W305">
            <v>0.81099987030029297</v>
          </cell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>
            <v>0.99399995803833008</v>
          </cell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>
            <v>0.69299983978271484</v>
          </cell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>
            <v>0.83099985122680664</v>
          </cell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>
            <v>0.82599973678588867</v>
          </cell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>
            <v>0.58299970626831055</v>
          </cell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>
            <v>0.71999979019165039</v>
          </cell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>
            <v>0.57199954986572266</v>
          </cell>
          <cell r="Q312">
            <v>0.57199954986572266</v>
          </cell>
          <cell r="R312">
            <v>0.57199954986572266</v>
          </cell>
          <cell r="S312">
            <v>0.57199954986572266</v>
          </cell>
          <cell r="T312">
            <v>0.57199954986572266</v>
          </cell>
          <cell r="U312">
            <v>0.57199954986572266</v>
          </cell>
          <cell r="V312">
            <v>0.57199954986572266</v>
          </cell>
          <cell r="W312">
            <v>0.57199954986572266</v>
          </cell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>
            <v>0.4029998779296875</v>
          </cell>
          <cell r="U313">
            <v>0.4029998779296875</v>
          </cell>
          <cell r="V313">
            <v>0.4029998779296875</v>
          </cell>
          <cell r="W313">
            <v>0.4029998779296875</v>
          </cell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>
            <v>0.31099987030029297</v>
          </cell>
          <cell r="U314">
            <v>0.31099987030029297</v>
          </cell>
          <cell r="V314">
            <v>0.31099987030029297</v>
          </cell>
          <cell r="W314">
            <v>0.31099987030029297</v>
          </cell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>
            <v>0.57799959182739258</v>
          </cell>
          <cell r="Q315">
            <v>0.57799959182739258</v>
          </cell>
          <cell r="R315">
            <v>0.57799959182739258</v>
          </cell>
          <cell r="S315">
            <v>0.57799959182739258</v>
          </cell>
          <cell r="T315">
            <v>0.57799959182739258</v>
          </cell>
          <cell r="U315">
            <v>0.57799959182739258</v>
          </cell>
          <cell r="V315">
            <v>0.57799959182739258</v>
          </cell>
          <cell r="W315">
            <v>0.57799959182739258</v>
          </cell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>
            <v>0.71999979019165039</v>
          </cell>
          <cell r="Q317">
            <v>0.71999979019165039</v>
          </cell>
          <cell r="R317">
            <v>0.71999979019165039</v>
          </cell>
          <cell r="S317">
            <v>0.71999979019165039</v>
          </cell>
          <cell r="T317">
            <v>0.71999979019165039</v>
          </cell>
          <cell r="U317">
            <v>0.71999979019165039</v>
          </cell>
          <cell r="V317">
            <v>0.71999979019165039</v>
          </cell>
          <cell r="W317">
            <v>0.71999979019165039</v>
          </cell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>
            <v>0.78099966049194336</v>
          </cell>
          <cell r="N326">
            <v>0.78099966049194336</v>
          </cell>
          <cell r="O326">
            <v>0.78099966049194336</v>
          </cell>
          <cell r="P326">
            <v>0.78099966049194336</v>
          </cell>
          <cell r="Q326">
            <v>0.78099966049194336</v>
          </cell>
          <cell r="R326">
            <v>0.78099966049194336</v>
          </cell>
          <cell r="S326">
            <v>0.78099966049194336</v>
          </cell>
          <cell r="T326">
            <v>0.78099966049194336</v>
          </cell>
          <cell r="U326">
            <v>0.78099966049194336</v>
          </cell>
          <cell r="V326">
            <v>0.78099966049194336</v>
          </cell>
          <cell r="W326">
            <v>0.78099966049194336</v>
          </cell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>
            <v>0.70799970626831055</v>
          </cell>
          <cell r="N327">
            <v>0.70799970626831055</v>
          </cell>
          <cell r="O327">
            <v>0.70799970626831055</v>
          </cell>
          <cell r="P327">
            <v>0.70799970626831055</v>
          </cell>
          <cell r="Q327">
            <v>0.70799970626831055</v>
          </cell>
          <cell r="R327">
            <v>0.70799970626831055</v>
          </cell>
          <cell r="S327">
            <v>0.70799970626831055</v>
          </cell>
          <cell r="T327">
            <v>0.70799970626831055</v>
          </cell>
          <cell r="U327">
            <v>0.70799970626831055</v>
          </cell>
          <cell r="V327">
            <v>0.70799970626831055</v>
          </cell>
          <cell r="W327">
            <v>0.70799970626831055</v>
          </cell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>
            <v>0.69499969482421875</v>
          </cell>
          <cell r="N328">
            <v>0.69499969482421875</v>
          </cell>
          <cell r="O328">
            <v>0.69499969482421875</v>
          </cell>
          <cell r="P328">
            <v>0.69499969482421875</v>
          </cell>
          <cell r="Q328">
            <v>0.69499969482421875</v>
          </cell>
          <cell r="R328">
            <v>0.69499969482421875</v>
          </cell>
          <cell r="S328">
            <v>0.69499969482421875</v>
          </cell>
          <cell r="T328">
            <v>0.69499969482421875</v>
          </cell>
          <cell r="U328">
            <v>0.69499969482421875</v>
          </cell>
          <cell r="V328">
            <v>0.69499969482421875</v>
          </cell>
          <cell r="W328">
            <v>0.69499969482421875</v>
          </cell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>
            <v>0.76299953460693359</v>
          </cell>
          <cell r="N329">
            <v>0.76299953460693359</v>
          </cell>
          <cell r="O329">
            <v>0.76299953460693359</v>
          </cell>
          <cell r="P329">
            <v>0.76299953460693359</v>
          </cell>
          <cell r="Q329">
            <v>0.76299953460693359</v>
          </cell>
          <cell r="R329">
            <v>0.76299953460693359</v>
          </cell>
          <cell r="S329">
            <v>0.76299953460693359</v>
          </cell>
          <cell r="T329">
            <v>0.76299953460693359</v>
          </cell>
          <cell r="U329">
            <v>0.76299953460693359</v>
          </cell>
          <cell r="V329">
            <v>0.76299953460693359</v>
          </cell>
          <cell r="W329">
            <v>0.76299953460693359</v>
          </cell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>
            <v>0.66699981689453125</v>
          </cell>
          <cell r="N330">
            <v>0.66699981689453125</v>
          </cell>
          <cell r="O330">
            <v>0.66699981689453125</v>
          </cell>
          <cell r="P330">
            <v>0.66699981689453125</v>
          </cell>
          <cell r="Q330">
            <v>0.66699981689453125</v>
          </cell>
          <cell r="R330">
            <v>0.66699981689453125</v>
          </cell>
          <cell r="S330">
            <v>0.66699981689453125</v>
          </cell>
          <cell r="T330">
            <v>0.66699981689453125</v>
          </cell>
          <cell r="U330">
            <v>0.66699981689453125</v>
          </cell>
          <cell r="V330">
            <v>0.66699981689453125</v>
          </cell>
          <cell r="W330">
            <v>0.66699981689453125</v>
          </cell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>
            <v>0.65799999237060547</v>
          </cell>
          <cell r="N332">
            <v>0.65799999237060547</v>
          </cell>
          <cell r="O332">
            <v>0.65799999237060547</v>
          </cell>
          <cell r="P332">
            <v>0.65799999237060547</v>
          </cell>
          <cell r="Q332">
            <v>0.65799999237060547</v>
          </cell>
          <cell r="R332">
            <v>0.65799999237060547</v>
          </cell>
          <cell r="S332">
            <v>0.65799999237060547</v>
          </cell>
          <cell r="T332">
            <v>0.65799999237060547</v>
          </cell>
          <cell r="U332">
            <v>0.65799999237060547</v>
          </cell>
          <cell r="V332">
            <v>0.65799999237060547</v>
          </cell>
          <cell r="W332">
            <v>0.65799999237060547</v>
          </cell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>
            <v>0.68499994277954102</v>
          </cell>
          <cell r="Q335">
            <v>0.68499994277954102</v>
          </cell>
          <cell r="R335">
            <v>0.68499994277954102</v>
          </cell>
          <cell r="S335">
            <v>0.68499994277954102</v>
          </cell>
          <cell r="T335">
            <v>0.68499994277954102</v>
          </cell>
          <cell r="U335">
            <v>0.68499994277954102</v>
          </cell>
          <cell r="V335">
            <v>0.68499994277954102</v>
          </cell>
          <cell r="W335">
            <v>0.68499994277954102</v>
          </cell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>
            <v>0.61899995803833008</v>
          </cell>
          <cell r="Q354">
            <v>0.61899995803833008</v>
          </cell>
          <cell r="R354">
            <v>0.61899995803833008</v>
          </cell>
          <cell r="S354">
            <v>0.61899995803833008</v>
          </cell>
          <cell r="T354">
            <v>0.61899995803833008</v>
          </cell>
          <cell r="U354">
            <v>0.61899995803833008</v>
          </cell>
          <cell r="V354">
            <v>0.61899995803833008</v>
          </cell>
          <cell r="W354">
            <v>0.61899995803833008</v>
          </cell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>
            <v>0.66499996185302734</v>
          </cell>
          <cell r="Q355">
            <v>0.66499996185302734</v>
          </cell>
          <cell r="R355">
            <v>0.66499996185302734</v>
          </cell>
          <cell r="S355">
            <v>0.66499996185302734</v>
          </cell>
          <cell r="T355">
            <v>0.66499996185302734</v>
          </cell>
          <cell r="U355">
            <v>0.66499996185302734</v>
          </cell>
          <cell r="V355">
            <v>0.66499996185302734</v>
          </cell>
          <cell r="W355">
            <v>0.66499996185302734</v>
          </cell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>
            <v>0.62299966812133789</v>
          </cell>
          <cell r="Q356">
            <v>0.62299966812133789</v>
          </cell>
          <cell r="R356">
            <v>0.62299966812133789</v>
          </cell>
          <cell r="S356">
            <v>0.62299966812133789</v>
          </cell>
          <cell r="T356">
            <v>0.62299966812133789</v>
          </cell>
          <cell r="U356">
            <v>0.62299966812133789</v>
          </cell>
          <cell r="V356">
            <v>0.62299966812133789</v>
          </cell>
          <cell r="W356">
            <v>0.62299966812133789</v>
          </cell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>
            <v>0.6959996223449707</v>
          </cell>
          <cell r="Q357">
            <v>0.6959996223449707</v>
          </cell>
          <cell r="R357">
            <v>0.6959996223449707</v>
          </cell>
          <cell r="S357">
            <v>0.6959996223449707</v>
          </cell>
          <cell r="T357">
            <v>0.6959996223449707</v>
          </cell>
          <cell r="U357">
            <v>0.6959996223449707</v>
          </cell>
          <cell r="V357">
            <v>0.6959996223449707</v>
          </cell>
          <cell r="W357">
            <v>0.6959996223449707</v>
          </cell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>
            <v>0.88399982452392578</v>
          </cell>
          <cell r="Q358">
            <v>0.88399982452392578</v>
          </cell>
          <cell r="R358">
            <v>0.88399982452392578</v>
          </cell>
          <cell r="S358">
            <v>0.88399982452392578</v>
          </cell>
          <cell r="T358">
            <v>0.88399982452392578</v>
          </cell>
          <cell r="U358">
            <v>0.88399982452392578</v>
          </cell>
          <cell r="V358">
            <v>0.88399982452392578</v>
          </cell>
          <cell r="W358">
            <v>0.88399982452392578</v>
          </cell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>
            <v>0.60499954223632813</v>
          </cell>
          <cell r="Q359">
            <v>0.60499954223632813</v>
          </cell>
          <cell r="R359">
            <v>0.60499954223632813</v>
          </cell>
          <cell r="S359">
            <v>0.60499954223632813</v>
          </cell>
          <cell r="T359">
            <v>0.60499954223632813</v>
          </cell>
          <cell r="U359">
            <v>0.60499954223632813</v>
          </cell>
          <cell r="V359">
            <v>0.60499954223632813</v>
          </cell>
          <cell r="W359">
            <v>0.60499954223632813</v>
          </cell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>
            <v>0.65999984741210938</v>
          </cell>
          <cell r="Q360">
            <v>0.65999984741210938</v>
          </cell>
          <cell r="R360">
            <v>0.65999984741210938</v>
          </cell>
          <cell r="S360">
            <v>0.65999984741210938</v>
          </cell>
          <cell r="T360">
            <v>0.65999984741210938</v>
          </cell>
          <cell r="U360">
            <v>0.65999984741210938</v>
          </cell>
          <cell r="V360">
            <v>0.65999984741210938</v>
          </cell>
          <cell r="W360">
            <v>0.65999984741210938</v>
          </cell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>
            <v>0.32899999618530273</v>
          </cell>
          <cell r="Q361">
            <v>0.32899999618530273</v>
          </cell>
          <cell r="R361">
            <v>0.32899999618530273</v>
          </cell>
          <cell r="S361">
            <v>0.32899999618530273</v>
          </cell>
          <cell r="T361">
            <v>0.32899999618530273</v>
          </cell>
          <cell r="U361">
            <v>0.32899999618530273</v>
          </cell>
          <cell r="V361">
            <v>0.32899999618530273</v>
          </cell>
          <cell r="W361">
            <v>0.32899999618530273</v>
          </cell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>
            <v>0.2929999828338623</v>
          </cell>
          <cell r="Q362">
            <v>0.2929999828338623</v>
          </cell>
          <cell r="R362">
            <v>0.2929999828338623</v>
          </cell>
          <cell r="S362">
            <v>0.2929999828338623</v>
          </cell>
          <cell r="T362">
            <v>0.2929999828338623</v>
          </cell>
          <cell r="U362">
            <v>0.2929999828338623</v>
          </cell>
          <cell r="V362">
            <v>0.2929999828338623</v>
          </cell>
          <cell r="W362">
            <v>0.2929999828338623</v>
          </cell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>
            <v>0.53799962997436523</v>
          </cell>
          <cell r="Q363">
            <v>0.53799962997436523</v>
          </cell>
          <cell r="R363">
            <v>0.53799962997436523</v>
          </cell>
          <cell r="S363">
            <v>0.53799962997436523</v>
          </cell>
          <cell r="T363">
            <v>0.53799962997436523</v>
          </cell>
          <cell r="U363">
            <v>0.53799962997436523</v>
          </cell>
          <cell r="V363">
            <v>0.53799962997436523</v>
          </cell>
          <cell r="W363">
            <v>0.53799962997436523</v>
          </cell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>
            <v>0.49899983406066895</v>
          </cell>
          <cell r="Q364">
            <v>0.49899983406066895</v>
          </cell>
          <cell r="R364">
            <v>0.49899983406066895</v>
          </cell>
          <cell r="S364">
            <v>0.49899983406066895</v>
          </cell>
          <cell r="T364">
            <v>0.49899983406066895</v>
          </cell>
          <cell r="U364">
            <v>0.49899983406066895</v>
          </cell>
          <cell r="V364">
            <v>0.49899983406066895</v>
          </cell>
          <cell r="W364">
            <v>0.49899983406066895</v>
          </cell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>
            <v>0.49899983406066895</v>
          </cell>
          <cell r="G365">
            <v>0.49899983406066895</v>
          </cell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>
            <v>0.57399988174438477</v>
          </cell>
          <cell r="Q365">
            <v>0.57399988174438477</v>
          </cell>
          <cell r="R365">
            <v>0.57399988174438477</v>
          </cell>
          <cell r="S365">
            <v>0.57399988174438477</v>
          </cell>
          <cell r="T365">
            <v>0.57399988174438477</v>
          </cell>
          <cell r="U365">
            <v>0.57399988174438477</v>
          </cell>
          <cell r="V365">
            <v>0.57399988174438477</v>
          </cell>
          <cell r="W365">
            <v>0.57399988174438477</v>
          </cell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>
            <v>0.73399972915649414</v>
          </cell>
          <cell r="Q366">
            <v>0.73399972915649414</v>
          </cell>
          <cell r="R366">
            <v>0.73399972915649414</v>
          </cell>
          <cell r="S366">
            <v>0.73399972915649414</v>
          </cell>
          <cell r="T366">
            <v>0.73399972915649414</v>
          </cell>
          <cell r="U366">
            <v>0.73399972915649414</v>
          </cell>
          <cell r="V366">
            <v>0.73399972915649414</v>
          </cell>
          <cell r="W366">
            <v>0.73399972915649414</v>
          </cell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>
            <v>0.67399978637695313</v>
          </cell>
          <cell r="Q367">
            <v>0.67399978637695313</v>
          </cell>
          <cell r="R367">
            <v>0.67399978637695313</v>
          </cell>
          <cell r="S367">
            <v>0.67399978637695313</v>
          </cell>
          <cell r="T367">
            <v>0.67399978637695313</v>
          </cell>
          <cell r="U367">
            <v>0.67399978637695313</v>
          </cell>
          <cell r="V367">
            <v>0.67399978637695313</v>
          </cell>
          <cell r="W367">
            <v>0.67399978637695313</v>
          </cell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>
            <v>0.67399978637695313</v>
          </cell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>
            <v>0.81099987030029297</v>
          </cell>
          <cell r="Q368">
            <v>0.81099987030029297</v>
          </cell>
          <cell r="R368">
            <v>0.81099987030029297</v>
          </cell>
          <cell r="S368">
            <v>0.81099987030029297</v>
          </cell>
          <cell r="T368">
            <v>0.81099987030029297</v>
          </cell>
          <cell r="U368">
            <v>0.81099987030029297</v>
          </cell>
          <cell r="V368">
            <v>0.81099987030029297</v>
          </cell>
          <cell r="W368">
            <v>0.81099987030029297</v>
          </cell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>
            <v>0.50999975204467773</v>
          </cell>
          <cell r="Q370">
            <v>0.50999975204467773</v>
          </cell>
          <cell r="R370">
            <v>0.50999975204467773</v>
          </cell>
          <cell r="S370">
            <v>0.50999975204467773</v>
          </cell>
          <cell r="T370">
            <v>0.50999975204467773</v>
          </cell>
          <cell r="U370">
            <v>0.50999975204467773</v>
          </cell>
          <cell r="V370">
            <v>0.50999975204467773</v>
          </cell>
          <cell r="W370">
            <v>0.50999975204467773</v>
          </cell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>
            <v>0.50999975204467773</v>
          </cell>
          <cell r="G371">
            <v>0.50999975204467773</v>
          </cell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>
            <v>0.62199974060058594</v>
          </cell>
          <cell r="Q371">
            <v>0.62199974060058594</v>
          </cell>
          <cell r="R371">
            <v>0.62199974060058594</v>
          </cell>
          <cell r="S371">
            <v>0.62199974060058594</v>
          </cell>
          <cell r="T371">
            <v>0.62199974060058594</v>
          </cell>
          <cell r="U371">
            <v>0.62199974060058594</v>
          </cell>
          <cell r="V371">
            <v>0.62199974060058594</v>
          </cell>
          <cell r="W371">
            <v>0.62199974060058594</v>
          </cell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>
            <v>0.62199974060058594</v>
          </cell>
          <cell r="G372">
            <v>0.62199974060058594</v>
          </cell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>
            <v>0.70099973678588867</v>
          </cell>
          <cell r="Q372">
            <v>0.70099973678588867</v>
          </cell>
          <cell r="R372">
            <v>0.70099973678588867</v>
          </cell>
          <cell r="S372">
            <v>0.70099973678588867</v>
          </cell>
          <cell r="T372">
            <v>0.70099973678588867</v>
          </cell>
          <cell r="U372">
            <v>0.70099973678588867</v>
          </cell>
          <cell r="V372">
            <v>0.70099973678588867</v>
          </cell>
          <cell r="W372">
            <v>0.70099973678588867</v>
          </cell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>
            <v>0.75299978256225586</v>
          </cell>
          <cell r="Q373">
            <v>0.75299978256225586</v>
          </cell>
          <cell r="R373">
            <v>0.75299978256225586</v>
          </cell>
          <cell r="S373">
            <v>0.75299978256225586</v>
          </cell>
          <cell r="T373">
            <v>0.75299978256225586</v>
          </cell>
          <cell r="U373">
            <v>0.75299978256225586</v>
          </cell>
          <cell r="V373">
            <v>0.75299978256225586</v>
          </cell>
          <cell r="W373">
            <v>0.75299978256225586</v>
          </cell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>
            <v>0.625</v>
          </cell>
          <cell r="N374">
            <v>0.625</v>
          </cell>
          <cell r="O374">
            <v>0.625</v>
          </cell>
          <cell r="P374">
            <v>0.625</v>
          </cell>
          <cell r="Q374">
            <v>0.625</v>
          </cell>
          <cell r="R374">
            <v>0.625</v>
          </cell>
          <cell r="S374">
            <v>0.625</v>
          </cell>
          <cell r="T374">
            <v>0.625</v>
          </cell>
          <cell r="U374">
            <v>0.625</v>
          </cell>
          <cell r="V374">
            <v>0.625</v>
          </cell>
          <cell r="W374">
            <v>0.625</v>
          </cell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>
            <v>0.68399953842163086</v>
          </cell>
          <cell r="N375">
            <v>0.68399953842163086</v>
          </cell>
          <cell r="O375">
            <v>0.68399953842163086</v>
          </cell>
          <cell r="P375">
            <v>0.68399953842163086</v>
          </cell>
          <cell r="Q375">
            <v>0.68399953842163086</v>
          </cell>
          <cell r="R375">
            <v>0.68399953842163086</v>
          </cell>
          <cell r="S375">
            <v>0.68399953842163086</v>
          </cell>
          <cell r="T375">
            <v>0.68399953842163086</v>
          </cell>
          <cell r="U375">
            <v>0.68399953842163086</v>
          </cell>
          <cell r="V375">
            <v>0.68399953842163086</v>
          </cell>
          <cell r="W375">
            <v>0.68399953842163086</v>
          </cell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>
            <v>0.81099987030029297</v>
          </cell>
          <cell r="Q377">
            <v>0.81099987030029297</v>
          </cell>
          <cell r="R377">
            <v>0.81099987030029297</v>
          </cell>
          <cell r="S377">
            <v>0.81099987030029297</v>
          </cell>
          <cell r="T377">
            <v>0.81099987030029297</v>
          </cell>
          <cell r="U377">
            <v>0.81099987030029297</v>
          </cell>
          <cell r="V377">
            <v>0.81099987030029297</v>
          </cell>
          <cell r="W377">
            <v>0.81099987030029297</v>
          </cell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>
            <v>0.99399995803833008</v>
          </cell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>
            <v>0.69299983978271484</v>
          </cell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>
            <v>0.83099985122680664</v>
          </cell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>
            <v>0.82599973678588867</v>
          </cell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>
            <v>0.58299970626831055</v>
          </cell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>
            <v>0.71999979019165039</v>
          </cell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>
            <v>0.57199954986572266</v>
          </cell>
          <cell r="Q384">
            <v>0.57199954986572266</v>
          </cell>
          <cell r="R384">
            <v>0.57199954986572266</v>
          </cell>
          <cell r="S384">
            <v>0.57199954986572266</v>
          </cell>
          <cell r="T384">
            <v>0.57199954986572266</v>
          </cell>
          <cell r="U384">
            <v>0.57199954986572266</v>
          </cell>
          <cell r="V384">
            <v>0.57199954986572266</v>
          </cell>
          <cell r="W384">
            <v>0.57199954986572266</v>
          </cell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>
            <v>0.4029998779296875</v>
          </cell>
          <cell r="U385">
            <v>0.4029998779296875</v>
          </cell>
          <cell r="V385">
            <v>0.4029998779296875</v>
          </cell>
          <cell r="W385">
            <v>0.4029998779296875</v>
          </cell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>
            <v>0.31099987030029297</v>
          </cell>
          <cell r="U386">
            <v>0.31099987030029297</v>
          </cell>
          <cell r="V386">
            <v>0.31099987030029297</v>
          </cell>
          <cell r="W386">
            <v>0.31099987030029297</v>
          </cell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>
            <v>0.57799959182739258</v>
          </cell>
          <cell r="Q387">
            <v>0.57799959182739258</v>
          </cell>
          <cell r="R387">
            <v>0.57799959182739258</v>
          </cell>
          <cell r="S387">
            <v>0.57799959182739258</v>
          </cell>
          <cell r="T387">
            <v>0.57799959182739258</v>
          </cell>
          <cell r="U387">
            <v>0.57799959182739258</v>
          </cell>
          <cell r="V387">
            <v>0.57799959182739258</v>
          </cell>
          <cell r="W387">
            <v>0.57799959182739258</v>
          </cell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>
            <v>0.71999979019165039</v>
          </cell>
          <cell r="Q389">
            <v>0.71999979019165039</v>
          </cell>
          <cell r="R389">
            <v>0.71999979019165039</v>
          </cell>
          <cell r="S389">
            <v>0.71999979019165039</v>
          </cell>
          <cell r="T389">
            <v>0.71999979019165039</v>
          </cell>
          <cell r="U389">
            <v>0.71999979019165039</v>
          </cell>
          <cell r="V389">
            <v>0.71999979019165039</v>
          </cell>
          <cell r="W389">
            <v>0.71999979019165039</v>
          </cell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>
            <v>0.78099966049194336</v>
          </cell>
          <cell r="N394">
            <v>0.78099966049194336</v>
          </cell>
          <cell r="O394">
            <v>0.78099966049194336</v>
          </cell>
          <cell r="P394">
            <v>0.78099966049194336</v>
          </cell>
          <cell r="Q394">
            <v>0.78099966049194336</v>
          </cell>
          <cell r="R394">
            <v>0.78099966049194336</v>
          </cell>
          <cell r="S394">
            <v>0.78099966049194336</v>
          </cell>
          <cell r="T394">
            <v>0.78099966049194336</v>
          </cell>
          <cell r="U394">
            <v>0.78099966049194336</v>
          </cell>
          <cell r="V394">
            <v>0.78099966049194336</v>
          </cell>
          <cell r="W394">
            <v>0.78099966049194336</v>
          </cell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>
            <v>0.70799970626831055</v>
          </cell>
          <cell r="N395">
            <v>0.70799970626831055</v>
          </cell>
          <cell r="O395">
            <v>0.70799970626831055</v>
          </cell>
          <cell r="P395">
            <v>0.70799970626831055</v>
          </cell>
          <cell r="Q395">
            <v>0.70799970626831055</v>
          </cell>
          <cell r="R395">
            <v>0.70799970626831055</v>
          </cell>
          <cell r="S395">
            <v>0.70799970626831055</v>
          </cell>
          <cell r="T395">
            <v>0.70799970626831055</v>
          </cell>
          <cell r="U395">
            <v>0.70799970626831055</v>
          </cell>
          <cell r="V395">
            <v>0.70799970626831055</v>
          </cell>
          <cell r="W395">
            <v>0.70799970626831055</v>
          </cell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>
            <v>0.69499969482421875</v>
          </cell>
          <cell r="N396">
            <v>0.69499969482421875</v>
          </cell>
          <cell r="O396">
            <v>0.69499969482421875</v>
          </cell>
          <cell r="P396">
            <v>0.69499969482421875</v>
          </cell>
          <cell r="Q396">
            <v>0.69499969482421875</v>
          </cell>
          <cell r="R396">
            <v>0.69499969482421875</v>
          </cell>
          <cell r="S396">
            <v>0.69499969482421875</v>
          </cell>
          <cell r="T396">
            <v>0.69499969482421875</v>
          </cell>
          <cell r="U396">
            <v>0.69499969482421875</v>
          </cell>
          <cell r="V396">
            <v>0.69499969482421875</v>
          </cell>
          <cell r="W396">
            <v>0.69499969482421875</v>
          </cell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>
            <v>0.76299953460693359</v>
          </cell>
          <cell r="N397">
            <v>0.76299953460693359</v>
          </cell>
          <cell r="O397">
            <v>0.76299953460693359</v>
          </cell>
          <cell r="P397">
            <v>0.76299953460693359</v>
          </cell>
          <cell r="Q397">
            <v>0.76299953460693359</v>
          </cell>
          <cell r="R397">
            <v>0.76299953460693359</v>
          </cell>
          <cell r="S397">
            <v>0.76299953460693359</v>
          </cell>
          <cell r="T397">
            <v>0.76299953460693359</v>
          </cell>
          <cell r="U397">
            <v>0.76299953460693359</v>
          </cell>
          <cell r="V397">
            <v>0.76299953460693359</v>
          </cell>
          <cell r="W397">
            <v>0.76299953460693359</v>
          </cell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>
            <v>0.66699981689453125</v>
          </cell>
          <cell r="N398">
            <v>0.66699981689453125</v>
          </cell>
          <cell r="O398">
            <v>0.66699981689453125</v>
          </cell>
          <cell r="P398">
            <v>0.66699981689453125</v>
          </cell>
          <cell r="Q398">
            <v>0.66699981689453125</v>
          </cell>
          <cell r="R398">
            <v>0.66699981689453125</v>
          </cell>
          <cell r="S398">
            <v>0.66699981689453125</v>
          </cell>
          <cell r="T398">
            <v>0.66699981689453125</v>
          </cell>
          <cell r="U398">
            <v>0.66699981689453125</v>
          </cell>
          <cell r="V398">
            <v>0.66699981689453125</v>
          </cell>
          <cell r="W398">
            <v>0.66699981689453125</v>
          </cell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>
            <v>0.65799999237060547</v>
          </cell>
          <cell r="N400">
            <v>0.65799999237060547</v>
          </cell>
          <cell r="O400">
            <v>0.65799999237060547</v>
          </cell>
          <cell r="P400">
            <v>0.65799999237060547</v>
          </cell>
          <cell r="Q400">
            <v>0.65799999237060547</v>
          </cell>
          <cell r="R400">
            <v>0.65799999237060547</v>
          </cell>
          <cell r="S400">
            <v>0.65799999237060547</v>
          </cell>
          <cell r="T400">
            <v>0.65799999237060547</v>
          </cell>
          <cell r="U400">
            <v>0.65799999237060547</v>
          </cell>
          <cell r="V400">
            <v>0.65799999237060547</v>
          </cell>
          <cell r="W400">
            <v>0.65799999237060547</v>
          </cell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>
            <v>0.60299968719482422</v>
          </cell>
          <cell r="N401">
            <v>0.60299968719482422</v>
          </cell>
          <cell r="O401">
            <v>0.60299968719482422</v>
          </cell>
          <cell r="P401">
            <v>0.60299968719482422</v>
          </cell>
          <cell r="Q401">
            <v>0.60299968719482422</v>
          </cell>
          <cell r="R401">
            <v>0.60299968719482422</v>
          </cell>
          <cell r="S401">
            <v>0.60299968719482422</v>
          </cell>
          <cell r="T401">
            <v>0.60299968719482422</v>
          </cell>
          <cell r="U401">
            <v>0.60299968719482422</v>
          </cell>
          <cell r="V401">
            <v>0.60299968719482422</v>
          </cell>
          <cell r="W401">
            <v>0.60299968719482422</v>
          </cell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>
            <v>0.68499994277954102</v>
          </cell>
          <cell r="Q403">
            <v>0.68499994277954102</v>
          </cell>
          <cell r="R403">
            <v>0.68499994277954102</v>
          </cell>
          <cell r="S403">
            <v>0.68499994277954102</v>
          </cell>
          <cell r="T403">
            <v>0.68499994277954102</v>
          </cell>
          <cell r="U403">
            <v>0.68499994277954102</v>
          </cell>
          <cell r="V403">
            <v>0.68499994277954102</v>
          </cell>
          <cell r="W403">
            <v>0.68499994277954102</v>
          </cell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>
            <v>0.61899995803833008</v>
          </cell>
          <cell r="Q421">
            <v>0.61899995803833008</v>
          </cell>
          <cell r="R421">
            <v>0.61899995803833008</v>
          </cell>
          <cell r="S421">
            <v>0.61899995803833008</v>
          </cell>
          <cell r="T421">
            <v>0.61899995803833008</v>
          </cell>
          <cell r="U421">
            <v>0.61899995803833008</v>
          </cell>
          <cell r="V421">
            <v>0.61899995803833008</v>
          </cell>
          <cell r="W421">
            <v>0.61899995803833008</v>
          </cell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>
            <v>0.66499996185302734</v>
          </cell>
          <cell r="Q422">
            <v>0.66499996185302734</v>
          </cell>
          <cell r="R422">
            <v>0.66499996185302734</v>
          </cell>
          <cell r="S422">
            <v>0.66499996185302734</v>
          </cell>
          <cell r="T422">
            <v>0.66499996185302734</v>
          </cell>
          <cell r="U422">
            <v>0.66499996185302734</v>
          </cell>
          <cell r="V422">
            <v>0.66499996185302734</v>
          </cell>
          <cell r="W422">
            <v>0.66499996185302734</v>
          </cell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>
            <v>0.62299966812133789</v>
          </cell>
          <cell r="Q423">
            <v>0.62299966812133789</v>
          </cell>
          <cell r="R423">
            <v>0.62299966812133789</v>
          </cell>
          <cell r="S423">
            <v>0.62299966812133789</v>
          </cell>
          <cell r="T423">
            <v>0.62299966812133789</v>
          </cell>
          <cell r="U423">
            <v>0.62299966812133789</v>
          </cell>
          <cell r="V423">
            <v>0.62299966812133789</v>
          </cell>
          <cell r="W423">
            <v>0.62299966812133789</v>
          </cell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>
            <v>0.6959996223449707</v>
          </cell>
          <cell r="Q424">
            <v>0.6959996223449707</v>
          </cell>
          <cell r="R424">
            <v>0.6959996223449707</v>
          </cell>
          <cell r="S424">
            <v>0.6959996223449707</v>
          </cell>
          <cell r="T424">
            <v>0.6959996223449707</v>
          </cell>
          <cell r="U424">
            <v>0.6959996223449707</v>
          </cell>
          <cell r="V424">
            <v>0.6959996223449707</v>
          </cell>
          <cell r="W424">
            <v>0.6959996223449707</v>
          </cell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>
            <v>0.88399982452392578</v>
          </cell>
          <cell r="Q425">
            <v>0.88399982452392578</v>
          </cell>
          <cell r="R425">
            <v>0.88399982452392578</v>
          </cell>
          <cell r="S425">
            <v>0.88399982452392578</v>
          </cell>
          <cell r="T425">
            <v>0.88399982452392578</v>
          </cell>
          <cell r="U425">
            <v>0.88399982452392578</v>
          </cell>
          <cell r="V425">
            <v>0.88399982452392578</v>
          </cell>
          <cell r="W425">
            <v>0.88399982452392578</v>
          </cell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>
            <v>0.60499954223632813</v>
          </cell>
          <cell r="Q426">
            <v>0.60499954223632813</v>
          </cell>
          <cell r="R426">
            <v>0.60499954223632813</v>
          </cell>
          <cell r="S426">
            <v>0.60499954223632813</v>
          </cell>
          <cell r="T426">
            <v>0.60499954223632813</v>
          </cell>
          <cell r="U426">
            <v>0.60499954223632813</v>
          </cell>
          <cell r="V426">
            <v>0.60499954223632813</v>
          </cell>
          <cell r="W426">
            <v>0.60499954223632813</v>
          </cell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>
            <v>0.65999984741210938</v>
          </cell>
          <cell r="Q427">
            <v>0.65999984741210938</v>
          </cell>
          <cell r="R427">
            <v>0.65999984741210938</v>
          </cell>
          <cell r="S427">
            <v>0.65999984741210938</v>
          </cell>
          <cell r="T427">
            <v>0.65999984741210938</v>
          </cell>
          <cell r="U427">
            <v>0.65999984741210938</v>
          </cell>
          <cell r="V427">
            <v>0.65999984741210938</v>
          </cell>
          <cell r="W427">
            <v>0.65999984741210938</v>
          </cell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>
            <v>0.32899999618530273</v>
          </cell>
          <cell r="Q428">
            <v>0.32899999618530273</v>
          </cell>
          <cell r="R428">
            <v>0.32899999618530273</v>
          </cell>
          <cell r="S428">
            <v>0.32899999618530273</v>
          </cell>
          <cell r="T428">
            <v>0.32899999618530273</v>
          </cell>
          <cell r="U428">
            <v>0.32899999618530273</v>
          </cell>
          <cell r="V428">
            <v>0.32899999618530273</v>
          </cell>
          <cell r="W428">
            <v>0.32899999618530273</v>
          </cell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>
            <v>0.2929999828338623</v>
          </cell>
          <cell r="Q429">
            <v>0.2929999828338623</v>
          </cell>
          <cell r="R429">
            <v>0.2929999828338623</v>
          </cell>
          <cell r="S429">
            <v>0.2929999828338623</v>
          </cell>
          <cell r="T429">
            <v>0.2929999828338623</v>
          </cell>
          <cell r="U429">
            <v>0.2929999828338623</v>
          </cell>
          <cell r="V429">
            <v>0.2929999828338623</v>
          </cell>
          <cell r="W429">
            <v>0.2929999828338623</v>
          </cell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>
            <v>0.53799962997436523</v>
          </cell>
          <cell r="Q430">
            <v>0.53799962997436523</v>
          </cell>
          <cell r="R430">
            <v>0.53799962997436523</v>
          </cell>
          <cell r="S430">
            <v>0.53799962997436523</v>
          </cell>
          <cell r="T430">
            <v>0.53799962997436523</v>
          </cell>
          <cell r="U430">
            <v>0.53799962997436523</v>
          </cell>
          <cell r="V430">
            <v>0.53799962997436523</v>
          </cell>
          <cell r="W430">
            <v>0.53799962997436523</v>
          </cell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>
            <v>0.49899983406066895</v>
          </cell>
          <cell r="Q431">
            <v>0.49899983406066895</v>
          </cell>
          <cell r="R431">
            <v>0.49899983406066895</v>
          </cell>
          <cell r="S431">
            <v>0.49899983406066895</v>
          </cell>
          <cell r="T431">
            <v>0.49899983406066895</v>
          </cell>
          <cell r="U431">
            <v>0.49899983406066895</v>
          </cell>
          <cell r="V431">
            <v>0.49899983406066895</v>
          </cell>
          <cell r="W431">
            <v>0.49899983406066895</v>
          </cell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>
            <v>0.49899983406066895</v>
          </cell>
          <cell r="G432">
            <v>0.49899983406066895</v>
          </cell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>
            <v>0.57399988174438477</v>
          </cell>
          <cell r="Q432">
            <v>0.57399988174438477</v>
          </cell>
          <cell r="R432">
            <v>0.57399988174438477</v>
          </cell>
          <cell r="S432">
            <v>0.57399988174438477</v>
          </cell>
          <cell r="T432">
            <v>0.57399988174438477</v>
          </cell>
          <cell r="U432">
            <v>0.57399988174438477</v>
          </cell>
          <cell r="V432">
            <v>0.57399988174438477</v>
          </cell>
          <cell r="W432">
            <v>0.57399988174438477</v>
          </cell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>
            <v>0.73399972915649414</v>
          </cell>
          <cell r="Q433">
            <v>0.73399972915649414</v>
          </cell>
          <cell r="R433">
            <v>0.73399972915649414</v>
          </cell>
          <cell r="S433">
            <v>0.73399972915649414</v>
          </cell>
          <cell r="T433">
            <v>0.73399972915649414</v>
          </cell>
          <cell r="U433">
            <v>0.73399972915649414</v>
          </cell>
          <cell r="V433">
            <v>0.73399972915649414</v>
          </cell>
          <cell r="W433">
            <v>0.73399972915649414</v>
          </cell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>
            <v>0.67399978637695313</v>
          </cell>
          <cell r="Q434">
            <v>0.67399978637695313</v>
          </cell>
          <cell r="R434">
            <v>0.67399978637695313</v>
          </cell>
          <cell r="S434">
            <v>0.67399978637695313</v>
          </cell>
          <cell r="T434">
            <v>0.67399978637695313</v>
          </cell>
          <cell r="U434">
            <v>0.67399978637695313</v>
          </cell>
          <cell r="V434">
            <v>0.67399978637695313</v>
          </cell>
          <cell r="W434">
            <v>0.67399978637695313</v>
          </cell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>
            <v>0.72299957275390625</v>
          </cell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>
            <v>0.81099987030029297</v>
          </cell>
          <cell r="Q438">
            <v>0.81099987030029297</v>
          </cell>
          <cell r="R438">
            <v>0.81099987030029297</v>
          </cell>
          <cell r="S438">
            <v>0.81099987030029297</v>
          </cell>
          <cell r="T438">
            <v>0.81099987030029297</v>
          </cell>
          <cell r="U438">
            <v>0.81099987030029297</v>
          </cell>
          <cell r="V438">
            <v>0.81099987030029297</v>
          </cell>
          <cell r="W438">
            <v>0.81099987030029297</v>
          </cell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>
            <v>0.50999975204467773</v>
          </cell>
          <cell r="Q440">
            <v>0.50999975204467773</v>
          </cell>
          <cell r="R440">
            <v>0.50999975204467773</v>
          </cell>
          <cell r="S440">
            <v>0.50999975204467773</v>
          </cell>
          <cell r="T440">
            <v>0.50999975204467773</v>
          </cell>
          <cell r="U440">
            <v>0.50999975204467773</v>
          </cell>
          <cell r="V440">
            <v>0.50999975204467773</v>
          </cell>
          <cell r="W440">
            <v>0.50999975204467773</v>
          </cell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>
            <v>0.50999975204467773</v>
          </cell>
          <cell r="G441">
            <v>0.50999975204467773</v>
          </cell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>
            <v>0.62199974060058594</v>
          </cell>
          <cell r="Q441">
            <v>0.62199974060058594</v>
          </cell>
          <cell r="R441">
            <v>0.62199974060058594</v>
          </cell>
          <cell r="S441">
            <v>0.62199974060058594</v>
          </cell>
          <cell r="T441">
            <v>0.62199974060058594</v>
          </cell>
          <cell r="U441">
            <v>0.62199974060058594</v>
          </cell>
          <cell r="V441">
            <v>0.62199974060058594</v>
          </cell>
          <cell r="W441">
            <v>0.62199974060058594</v>
          </cell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>
            <v>0.62199974060058594</v>
          </cell>
          <cell r="G442">
            <v>0.62199974060058594</v>
          </cell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>
            <v>0.70099973678588867</v>
          </cell>
          <cell r="Q442">
            <v>0.70099973678588867</v>
          </cell>
          <cell r="R442">
            <v>0.70099973678588867</v>
          </cell>
          <cell r="S442">
            <v>0.70099973678588867</v>
          </cell>
          <cell r="T442">
            <v>0.70099973678588867</v>
          </cell>
          <cell r="U442">
            <v>0.70099973678588867</v>
          </cell>
          <cell r="V442">
            <v>0.70099973678588867</v>
          </cell>
          <cell r="W442">
            <v>0.70099973678588867</v>
          </cell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>
            <v>0.75299978256225586</v>
          </cell>
          <cell r="Q443">
            <v>0.75299978256225586</v>
          </cell>
          <cell r="R443">
            <v>0.75299978256225586</v>
          </cell>
          <cell r="S443">
            <v>0.75299978256225586</v>
          </cell>
          <cell r="T443">
            <v>0.75299978256225586</v>
          </cell>
          <cell r="U443">
            <v>0.75299978256225586</v>
          </cell>
          <cell r="V443">
            <v>0.75299978256225586</v>
          </cell>
          <cell r="W443">
            <v>0.75299978256225586</v>
          </cell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>
            <v>0.625</v>
          </cell>
          <cell r="N444">
            <v>0.625</v>
          </cell>
          <cell r="O444">
            <v>0.625</v>
          </cell>
          <cell r="P444">
            <v>0.625</v>
          </cell>
          <cell r="Q444">
            <v>0.625</v>
          </cell>
          <cell r="R444">
            <v>0.625</v>
          </cell>
          <cell r="S444">
            <v>0.625</v>
          </cell>
          <cell r="T444">
            <v>0.625</v>
          </cell>
          <cell r="U444">
            <v>0.625</v>
          </cell>
          <cell r="V444">
            <v>0.625</v>
          </cell>
          <cell r="W444">
            <v>0.625</v>
          </cell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>
            <v>0.68399953842163086</v>
          </cell>
          <cell r="N445">
            <v>0.68399953842163086</v>
          </cell>
          <cell r="O445">
            <v>0.68399953842163086</v>
          </cell>
          <cell r="P445">
            <v>0.68399953842163086</v>
          </cell>
          <cell r="Q445">
            <v>0.68399953842163086</v>
          </cell>
          <cell r="R445">
            <v>0.68399953842163086</v>
          </cell>
          <cell r="S445">
            <v>0.68399953842163086</v>
          </cell>
          <cell r="T445">
            <v>0.68399953842163086</v>
          </cell>
          <cell r="U445">
            <v>0.68399953842163086</v>
          </cell>
          <cell r="V445">
            <v>0.68399953842163086</v>
          </cell>
          <cell r="W445">
            <v>0.68399953842163086</v>
          </cell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>
            <v>0.81099987030029297</v>
          </cell>
          <cell r="Q454">
            <v>0.81099987030029297</v>
          </cell>
          <cell r="R454">
            <v>0.81099987030029297</v>
          </cell>
          <cell r="S454">
            <v>0.81099987030029297</v>
          </cell>
          <cell r="T454">
            <v>0.81099987030029297</v>
          </cell>
          <cell r="U454">
            <v>0.81099987030029297</v>
          </cell>
          <cell r="V454">
            <v>0.81099987030029297</v>
          </cell>
          <cell r="W454">
            <v>0.81099987030029297</v>
          </cell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>
            <v>0.99399995803833008</v>
          </cell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>
            <v>0.69299983978271484</v>
          </cell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>
            <v>0.83099985122680664</v>
          </cell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>
            <v>0.82599973678588867</v>
          </cell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>
            <v>0.58299970626831055</v>
          </cell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>
            <v>0.71999979019165039</v>
          </cell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>
            <v>0.57199954986572266</v>
          </cell>
          <cell r="Q466">
            <v>0.57199954986572266</v>
          </cell>
          <cell r="R466">
            <v>0.57199954986572266</v>
          </cell>
          <cell r="S466">
            <v>0.57199954986572266</v>
          </cell>
          <cell r="T466">
            <v>0.57199954986572266</v>
          </cell>
          <cell r="U466">
            <v>0.57199954986572266</v>
          </cell>
          <cell r="V466">
            <v>0.57199954986572266</v>
          </cell>
          <cell r="W466">
            <v>0.57199954986572266</v>
          </cell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>
            <v>0.4029998779296875</v>
          </cell>
          <cell r="U467">
            <v>0.4029998779296875</v>
          </cell>
          <cell r="V467">
            <v>0.4029998779296875</v>
          </cell>
          <cell r="W467">
            <v>0.4029998779296875</v>
          </cell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>
            <v>0.31099987030029297</v>
          </cell>
          <cell r="U468">
            <v>0.31099987030029297</v>
          </cell>
          <cell r="V468">
            <v>0.31099987030029297</v>
          </cell>
          <cell r="W468">
            <v>0.31099987030029297</v>
          </cell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>
            <v>0.57799959182739258</v>
          </cell>
          <cell r="Q469">
            <v>0.57799959182739258</v>
          </cell>
          <cell r="R469">
            <v>0.57799959182739258</v>
          </cell>
          <cell r="S469">
            <v>0.57799959182739258</v>
          </cell>
          <cell r="T469">
            <v>0.57799959182739258</v>
          </cell>
          <cell r="U469">
            <v>0.57799959182739258</v>
          </cell>
          <cell r="V469">
            <v>0.57799959182739258</v>
          </cell>
          <cell r="W469">
            <v>0.57799959182739258</v>
          </cell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>
            <v>0.71999979019165039</v>
          </cell>
          <cell r="Q471">
            <v>0.71999979019165039</v>
          </cell>
          <cell r="R471">
            <v>0.71999979019165039</v>
          </cell>
          <cell r="S471">
            <v>0.71999979019165039</v>
          </cell>
          <cell r="T471">
            <v>0.71999979019165039</v>
          </cell>
          <cell r="U471">
            <v>0.71999979019165039</v>
          </cell>
          <cell r="V471">
            <v>0.71999979019165039</v>
          </cell>
          <cell r="W471">
            <v>0.71999979019165039</v>
          </cell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>
            <v>0.78099966049194336</v>
          </cell>
          <cell r="N473">
            <v>0.78099966049194336</v>
          </cell>
          <cell r="O473">
            <v>0.78099966049194336</v>
          </cell>
          <cell r="P473">
            <v>0.78099966049194336</v>
          </cell>
          <cell r="Q473">
            <v>0.78099966049194336</v>
          </cell>
          <cell r="R473">
            <v>0.78099966049194336</v>
          </cell>
          <cell r="S473">
            <v>0.78099966049194336</v>
          </cell>
          <cell r="T473">
            <v>0.78099966049194336</v>
          </cell>
          <cell r="U473">
            <v>0.78099966049194336</v>
          </cell>
          <cell r="V473">
            <v>0.78099966049194336</v>
          </cell>
          <cell r="W473">
            <v>0.78099966049194336</v>
          </cell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>
            <v>0.70799970626831055</v>
          </cell>
          <cell r="N474">
            <v>0.70799970626831055</v>
          </cell>
          <cell r="O474">
            <v>0.70799970626831055</v>
          </cell>
          <cell r="P474">
            <v>0.70799970626831055</v>
          </cell>
          <cell r="Q474">
            <v>0.70799970626831055</v>
          </cell>
          <cell r="R474">
            <v>0.70799970626831055</v>
          </cell>
          <cell r="S474">
            <v>0.70799970626831055</v>
          </cell>
          <cell r="T474">
            <v>0.70799970626831055</v>
          </cell>
          <cell r="U474">
            <v>0.70799970626831055</v>
          </cell>
          <cell r="V474">
            <v>0.70799970626831055</v>
          </cell>
          <cell r="W474">
            <v>0.70799970626831055</v>
          </cell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>
            <v>0.69499969482421875</v>
          </cell>
          <cell r="N475">
            <v>0.69499969482421875</v>
          </cell>
          <cell r="O475">
            <v>0.69499969482421875</v>
          </cell>
          <cell r="P475">
            <v>0.69499969482421875</v>
          </cell>
          <cell r="Q475">
            <v>0.69499969482421875</v>
          </cell>
          <cell r="R475">
            <v>0.69499969482421875</v>
          </cell>
          <cell r="S475">
            <v>0.69499969482421875</v>
          </cell>
          <cell r="T475">
            <v>0.69499969482421875</v>
          </cell>
          <cell r="U475">
            <v>0.69499969482421875</v>
          </cell>
          <cell r="V475">
            <v>0.69499969482421875</v>
          </cell>
          <cell r="W475">
            <v>0.69499969482421875</v>
          </cell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>
            <v>0.76299953460693359</v>
          </cell>
          <cell r="N477">
            <v>0.76299953460693359</v>
          </cell>
          <cell r="O477">
            <v>0.76299953460693359</v>
          </cell>
          <cell r="P477">
            <v>0.76299953460693359</v>
          </cell>
          <cell r="Q477">
            <v>0.76299953460693359</v>
          </cell>
          <cell r="R477">
            <v>0.76299953460693359</v>
          </cell>
          <cell r="S477">
            <v>0.76299953460693359</v>
          </cell>
          <cell r="T477">
            <v>0.76299953460693359</v>
          </cell>
          <cell r="U477">
            <v>0.76299953460693359</v>
          </cell>
          <cell r="V477">
            <v>0.76299953460693359</v>
          </cell>
          <cell r="W477">
            <v>0.76299953460693359</v>
          </cell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>
            <v>0.66699981689453125</v>
          </cell>
          <cell r="N478">
            <v>0.66699981689453125</v>
          </cell>
          <cell r="O478">
            <v>0.66699981689453125</v>
          </cell>
          <cell r="P478">
            <v>0.66699981689453125</v>
          </cell>
          <cell r="Q478">
            <v>0.66699981689453125</v>
          </cell>
          <cell r="R478">
            <v>0.66699981689453125</v>
          </cell>
          <cell r="S478">
            <v>0.66699981689453125</v>
          </cell>
          <cell r="T478">
            <v>0.66699981689453125</v>
          </cell>
          <cell r="U478">
            <v>0.66699981689453125</v>
          </cell>
          <cell r="V478">
            <v>0.66699981689453125</v>
          </cell>
          <cell r="W478">
            <v>0.66699981689453125</v>
          </cell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>
            <v>0.65799999237060547</v>
          </cell>
          <cell r="N480">
            <v>0.65799999237060547</v>
          </cell>
          <cell r="O480">
            <v>0.65799999237060547</v>
          </cell>
          <cell r="P480">
            <v>0.65799999237060547</v>
          </cell>
          <cell r="Q480">
            <v>0.65799999237060547</v>
          </cell>
          <cell r="R480">
            <v>0.65799999237060547</v>
          </cell>
          <cell r="S480">
            <v>0.65799999237060547</v>
          </cell>
          <cell r="T480">
            <v>0.65799999237060547</v>
          </cell>
          <cell r="U480">
            <v>0.65799999237060547</v>
          </cell>
          <cell r="V480">
            <v>0.65799999237060547</v>
          </cell>
          <cell r="W480">
            <v>0.65799999237060547</v>
          </cell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>
            <v>0.60299968719482422</v>
          </cell>
          <cell r="N481">
            <v>0.60299968719482422</v>
          </cell>
          <cell r="O481">
            <v>0.60299968719482422</v>
          </cell>
          <cell r="P481">
            <v>0.60299968719482422</v>
          </cell>
          <cell r="Q481">
            <v>0.60299968719482422</v>
          </cell>
          <cell r="R481">
            <v>0.60299968719482422</v>
          </cell>
          <cell r="S481">
            <v>0.60299968719482422</v>
          </cell>
          <cell r="T481">
            <v>0.60299968719482422</v>
          </cell>
          <cell r="U481">
            <v>0.60299968719482422</v>
          </cell>
          <cell r="V481">
            <v>0.60299968719482422</v>
          </cell>
          <cell r="W481">
            <v>0.60299968719482422</v>
          </cell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>
            <v>0.68499994277954102</v>
          </cell>
          <cell r="Q483">
            <v>0.68499994277954102</v>
          </cell>
          <cell r="R483">
            <v>0.68499994277954102</v>
          </cell>
          <cell r="S483">
            <v>0.68499994277954102</v>
          </cell>
          <cell r="T483">
            <v>0.68499994277954102</v>
          </cell>
          <cell r="U483">
            <v>0.68499994277954102</v>
          </cell>
          <cell r="V483">
            <v>0.68499994277954102</v>
          </cell>
          <cell r="W483">
            <v>0.68499994277954102</v>
          </cell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>
            <v>0.61899995803833008</v>
          </cell>
          <cell r="Q504">
            <v>0.61899995803833008</v>
          </cell>
          <cell r="R504">
            <v>0.61899995803833008</v>
          </cell>
          <cell r="S504">
            <v>0.61899995803833008</v>
          </cell>
          <cell r="T504">
            <v>0.61899995803833008</v>
          </cell>
          <cell r="U504">
            <v>0.61899995803833008</v>
          </cell>
          <cell r="V504">
            <v>0.61899995803833008</v>
          </cell>
          <cell r="W504">
            <v>0.61899995803833008</v>
          </cell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>
            <v>0.66499996185302734</v>
          </cell>
          <cell r="Q505">
            <v>0.66499996185302734</v>
          </cell>
          <cell r="R505">
            <v>0.66499996185302734</v>
          </cell>
          <cell r="S505">
            <v>0.66499996185302734</v>
          </cell>
          <cell r="T505">
            <v>0.66499996185302734</v>
          </cell>
          <cell r="U505">
            <v>0.66499996185302734</v>
          </cell>
          <cell r="V505">
            <v>0.66499996185302734</v>
          </cell>
          <cell r="W505">
            <v>0.66499996185302734</v>
          </cell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>
            <v>0.62299966812133789</v>
          </cell>
          <cell r="Q506">
            <v>0.62299966812133789</v>
          </cell>
          <cell r="R506">
            <v>0.62299966812133789</v>
          </cell>
          <cell r="S506">
            <v>0.62299966812133789</v>
          </cell>
          <cell r="T506">
            <v>0.62299966812133789</v>
          </cell>
          <cell r="U506">
            <v>0.62299966812133789</v>
          </cell>
          <cell r="V506">
            <v>0.62299966812133789</v>
          </cell>
          <cell r="W506">
            <v>0.62299966812133789</v>
          </cell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>
            <v>0.6959996223449707</v>
          </cell>
          <cell r="Q507">
            <v>0.6959996223449707</v>
          </cell>
          <cell r="R507">
            <v>0.6959996223449707</v>
          </cell>
          <cell r="S507">
            <v>0.6959996223449707</v>
          </cell>
          <cell r="T507">
            <v>0.6959996223449707</v>
          </cell>
          <cell r="U507">
            <v>0.6959996223449707</v>
          </cell>
          <cell r="V507">
            <v>0.6959996223449707</v>
          </cell>
          <cell r="W507">
            <v>0.6959996223449707</v>
          </cell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>
            <v>0.88399982452392578</v>
          </cell>
          <cell r="Q508">
            <v>0.88399982452392578</v>
          </cell>
          <cell r="R508">
            <v>0.88399982452392578</v>
          </cell>
          <cell r="S508">
            <v>0.88399982452392578</v>
          </cell>
          <cell r="T508">
            <v>0.88399982452392578</v>
          </cell>
          <cell r="U508">
            <v>0.88399982452392578</v>
          </cell>
          <cell r="V508">
            <v>0.88399982452392578</v>
          </cell>
          <cell r="W508">
            <v>0.88399982452392578</v>
          </cell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>
            <v>0.60499954223632813</v>
          </cell>
          <cell r="Q509">
            <v>0.60499954223632813</v>
          </cell>
          <cell r="R509">
            <v>0.60499954223632813</v>
          </cell>
          <cell r="S509">
            <v>0.60499954223632813</v>
          </cell>
          <cell r="T509">
            <v>0.60499954223632813</v>
          </cell>
          <cell r="U509">
            <v>0.60499954223632813</v>
          </cell>
          <cell r="V509">
            <v>0.60499954223632813</v>
          </cell>
          <cell r="W509">
            <v>0.60499954223632813</v>
          </cell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>
            <v>0.65999984741210938</v>
          </cell>
          <cell r="Q510">
            <v>0.65999984741210938</v>
          </cell>
          <cell r="R510">
            <v>0.65999984741210938</v>
          </cell>
          <cell r="S510">
            <v>0.65999984741210938</v>
          </cell>
          <cell r="T510">
            <v>0.65999984741210938</v>
          </cell>
          <cell r="U510">
            <v>0.65999984741210938</v>
          </cell>
          <cell r="V510">
            <v>0.65999984741210938</v>
          </cell>
          <cell r="W510">
            <v>0.65999984741210938</v>
          </cell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>
            <v>0.32899999618530273</v>
          </cell>
          <cell r="Q511">
            <v>0.32899999618530273</v>
          </cell>
          <cell r="R511">
            <v>0.32899999618530273</v>
          </cell>
          <cell r="S511">
            <v>0.32899999618530273</v>
          </cell>
          <cell r="T511">
            <v>0.32899999618530273</v>
          </cell>
          <cell r="U511">
            <v>0.32899999618530273</v>
          </cell>
          <cell r="V511">
            <v>0.32899999618530273</v>
          </cell>
          <cell r="W511">
            <v>0.32899999618530273</v>
          </cell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>
            <v>0.2929999828338623</v>
          </cell>
          <cell r="Q512">
            <v>0.2929999828338623</v>
          </cell>
          <cell r="R512">
            <v>0.2929999828338623</v>
          </cell>
          <cell r="S512">
            <v>0.2929999828338623</v>
          </cell>
          <cell r="T512">
            <v>0.2929999828338623</v>
          </cell>
          <cell r="U512">
            <v>0.2929999828338623</v>
          </cell>
          <cell r="V512">
            <v>0.2929999828338623</v>
          </cell>
          <cell r="W512">
            <v>0.2929999828338623</v>
          </cell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>
            <v>0.53799962997436523</v>
          </cell>
          <cell r="Q513">
            <v>0.53799962997436523</v>
          </cell>
          <cell r="R513">
            <v>0.53799962997436523</v>
          </cell>
          <cell r="S513">
            <v>0.53799962997436523</v>
          </cell>
          <cell r="T513">
            <v>0.53799962997436523</v>
          </cell>
          <cell r="U513">
            <v>0.53799962997436523</v>
          </cell>
          <cell r="V513">
            <v>0.53799962997436523</v>
          </cell>
          <cell r="W513">
            <v>0.53799962997436523</v>
          </cell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>
            <v>0.49899983406066895</v>
          </cell>
          <cell r="Q514">
            <v>0.49899983406066895</v>
          </cell>
          <cell r="R514">
            <v>0.49899983406066895</v>
          </cell>
          <cell r="S514">
            <v>0.49899983406066895</v>
          </cell>
          <cell r="T514">
            <v>0.49899983406066895</v>
          </cell>
          <cell r="U514">
            <v>0.49899983406066895</v>
          </cell>
          <cell r="V514">
            <v>0.49899983406066895</v>
          </cell>
          <cell r="W514">
            <v>0.49899983406066895</v>
          </cell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>
            <v>0.49899983406066895</v>
          </cell>
          <cell r="G515">
            <v>0.49899983406066895</v>
          </cell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>
            <v>0.57399988174438477</v>
          </cell>
          <cell r="Q515">
            <v>0.57399988174438477</v>
          </cell>
          <cell r="R515">
            <v>0.57399988174438477</v>
          </cell>
          <cell r="S515">
            <v>0.57399988174438477</v>
          </cell>
          <cell r="T515">
            <v>0.57399988174438477</v>
          </cell>
          <cell r="U515">
            <v>0.57399988174438477</v>
          </cell>
          <cell r="V515">
            <v>0.57399988174438477</v>
          </cell>
          <cell r="W515">
            <v>0.57399988174438477</v>
          </cell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>
            <v>0.73399972915649414</v>
          </cell>
          <cell r="Q516">
            <v>0.73399972915649414</v>
          </cell>
          <cell r="R516">
            <v>0.73399972915649414</v>
          </cell>
          <cell r="S516">
            <v>0.73399972915649414</v>
          </cell>
          <cell r="T516">
            <v>0.73399972915649414</v>
          </cell>
          <cell r="U516">
            <v>0.73399972915649414</v>
          </cell>
          <cell r="V516">
            <v>0.73399972915649414</v>
          </cell>
          <cell r="W516">
            <v>0.73399972915649414</v>
          </cell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>
            <v>0.67399978637695313</v>
          </cell>
          <cell r="Q517">
            <v>0.67399978637695313</v>
          </cell>
          <cell r="R517">
            <v>0.67399978637695313</v>
          </cell>
          <cell r="S517">
            <v>0.67399978637695313</v>
          </cell>
          <cell r="T517">
            <v>0.67399978637695313</v>
          </cell>
          <cell r="U517">
            <v>0.67399978637695313</v>
          </cell>
          <cell r="V517">
            <v>0.67399978637695313</v>
          </cell>
          <cell r="W517">
            <v>0.67399978637695313</v>
          </cell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>
            <v>0.35799980163574219</v>
          </cell>
          <cell r="Q518">
            <v>0.35799980163574219</v>
          </cell>
          <cell r="R518">
            <v>0.35799980163574219</v>
          </cell>
          <cell r="S518">
            <v>0.35799980163574219</v>
          </cell>
          <cell r="T518">
            <v>0.35799980163574219</v>
          </cell>
          <cell r="U518">
            <v>0.35799980163574219</v>
          </cell>
          <cell r="V518">
            <v>0.35799980163574219</v>
          </cell>
          <cell r="W518">
            <v>0.35799980163574219</v>
          </cell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>
            <v>0.39899992942810059</v>
          </cell>
          <cell r="Q519">
            <v>0.39899992942810059</v>
          </cell>
          <cell r="R519">
            <v>0.39899992942810059</v>
          </cell>
          <cell r="S519">
            <v>0.39899992942810059</v>
          </cell>
          <cell r="T519">
            <v>0.39899992942810059</v>
          </cell>
          <cell r="U519">
            <v>0.39899992942810059</v>
          </cell>
          <cell r="V519">
            <v>0.39899992942810059</v>
          </cell>
          <cell r="W519">
            <v>0.39899992942810059</v>
          </cell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>
            <v>0.35799980163574219</v>
          </cell>
          <cell r="Q520">
            <v>0.35799980163574219</v>
          </cell>
          <cell r="R520">
            <v>0.35799980163574219</v>
          </cell>
          <cell r="S520">
            <v>0.35799980163574219</v>
          </cell>
          <cell r="T520">
            <v>0.35799980163574219</v>
          </cell>
          <cell r="U520">
            <v>0.35799980163574219</v>
          </cell>
          <cell r="V520">
            <v>0.35799980163574219</v>
          </cell>
          <cell r="W520">
            <v>0.35799980163574219</v>
          </cell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>
            <v>0.72299957275390625</v>
          </cell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>
            <v>0.81099987030029297</v>
          </cell>
          <cell r="Q523">
            <v>0.81099987030029297</v>
          </cell>
          <cell r="R523">
            <v>0.81099987030029297</v>
          </cell>
          <cell r="S523">
            <v>0.81099987030029297</v>
          </cell>
          <cell r="T523">
            <v>0.81099987030029297</v>
          </cell>
          <cell r="U523">
            <v>0.81099987030029297</v>
          </cell>
          <cell r="V523">
            <v>0.81099987030029297</v>
          </cell>
          <cell r="W523">
            <v>0.81099987030029297</v>
          </cell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>
            <v>0.50999975204467773</v>
          </cell>
          <cell r="Q525">
            <v>0.50999975204467773</v>
          </cell>
          <cell r="R525">
            <v>0.50999975204467773</v>
          </cell>
          <cell r="S525">
            <v>0.50999975204467773</v>
          </cell>
          <cell r="T525">
            <v>0.50999975204467773</v>
          </cell>
          <cell r="U525">
            <v>0.50999975204467773</v>
          </cell>
          <cell r="V525">
            <v>0.50999975204467773</v>
          </cell>
          <cell r="W525">
            <v>0.50999975204467773</v>
          </cell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>
            <v>0.50999975204467773</v>
          </cell>
          <cell r="G526">
            <v>0.50999975204467773</v>
          </cell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>
            <v>0.62199974060058594</v>
          </cell>
          <cell r="Q526">
            <v>0.62199974060058594</v>
          </cell>
          <cell r="R526">
            <v>0.62199974060058594</v>
          </cell>
          <cell r="S526">
            <v>0.62199974060058594</v>
          </cell>
          <cell r="T526">
            <v>0.62199974060058594</v>
          </cell>
          <cell r="U526">
            <v>0.62199974060058594</v>
          </cell>
          <cell r="V526">
            <v>0.62199974060058594</v>
          </cell>
          <cell r="W526">
            <v>0.62199974060058594</v>
          </cell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>
            <v>0.62199974060058594</v>
          </cell>
          <cell r="G527">
            <v>0.62199974060058594</v>
          </cell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>
            <v>0.70099973678588867</v>
          </cell>
          <cell r="Q527">
            <v>0.70099973678588867</v>
          </cell>
          <cell r="R527">
            <v>0.70099973678588867</v>
          </cell>
          <cell r="S527">
            <v>0.70099973678588867</v>
          </cell>
          <cell r="T527">
            <v>0.70099973678588867</v>
          </cell>
          <cell r="U527">
            <v>0.70099973678588867</v>
          </cell>
          <cell r="V527">
            <v>0.70099973678588867</v>
          </cell>
          <cell r="W527">
            <v>0.70099973678588867</v>
          </cell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>
            <v>0.75299978256225586</v>
          </cell>
          <cell r="Q528">
            <v>0.75299978256225586</v>
          </cell>
          <cell r="R528">
            <v>0.75299978256225586</v>
          </cell>
          <cell r="S528">
            <v>0.75299978256225586</v>
          </cell>
          <cell r="T528">
            <v>0.75299978256225586</v>
          </cell>
          <cell r="U528">
            <v>0.75299978256225586</v>
          </cell>
          <cell r="V528">
            <v>0.75299978256225586</v>
          </cell>
          <cell r="W528">
            <v>0.75299978256225586</v>
          </cell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>
            <v>0.45599985122680664</v>
          </cell>
          <cell r="Q529">
            <v>0.45599985122680664</v>
          </cell>
          <cell r="R529">
            <v>0.45599985122680664</v>
          </cell>
          <cell r="S529">
            <v>0.45599985122680664</v>
          </cell>
          <cell r="T529">
            <v>0.45599985122680664</v>
          </cell>
          <cell r="U529">
            <v>0.45599985122680664</v>
          </cell>
          <cell r="V529">
            <v>0.45599985122680664</v>
          </cell>
          <cell r="W529">
            <v>0.45599985122680664</v>
          </cell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>
            <v>0.45599985122680664</v>
          </cell>
          <cell r="Q530">
            <v>0.45599985122680664</v>
          </cell>
          <cell r="R530">
            <v>0.45599985122680664</v>
          </cell>
          <cell r="S530">
            <v>0.45599985122680664</v>
          </cell>
          <cell r="T530">
            <v>0.45599985122680664</v>
          </cell>
          <cell r="U530">
            <v>0.45599985122680664</v>
          </cell>
          <cell r="V530">
            <v>0.45599985122680664</v>
          </cell>
          <cell r="W530">
            <v>0.45599985122680664</v>
          </cell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>
            <v>0.4439997673034668</v>
          </cell>
          <cell r="Q531">
            <v>0.4439997673034668</v>
          </cell>
          <cell r="R531">
            <v>0.4439997673034668</v>
          </cell>
          <cell r="S531">
            <v>0.4439997673034668</v>
          </cell>
          <cell r="T531">
            <v>0.4439997673034668</v>
          </cell>
          <cell r="U531">
            <v>0.4439997673034668</v>
          </cell>
          <cell r="V531">
            <v>0.4439997673034668</v>
          </cell>
          <cell r="W531">
            <v>0.4439997673034668</v>
          </cell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>
            <v>0.32699990272521973</v>
          </cell>
          <cell r="Q532">
            <v>0.32699990272521973</v>
          </cell>
          <cell r="R532">
            <v>0.32699990272521973</v>
          </cell>
          <cell r="S532">
            <v>0.32699990272521973</v>
          </cell>
          <cell r="T532">
            <v>0.32699990272521973</v>
          </cell>
          <cell r="U532">
            <v>0.32699990272521973</v>
          </cell>
          <cell r="V532">
            <v>0.32699990272521973</v>
          </cell>
          <cell r="W532">
            <v>0.32699990272521973</v>
          </cell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>
            <v>0.625</v>
          </cell>
          <cell r="N533">
            <v>0.625</v>
          </cell>
          <cell r="O533">
            <v>0.625</v>
          </cell>
          <cell r="P533">
            <v>0.625</v>
          </cell>
          <cell r="Q533">
            <v>0.625</v>
          </cell>
          <cell r="R533">
            <v>0.625</v>
          </cell>
          <cell r="S533">
            <v>0.625</v>
          </cell>
          <cell r="T533">
            <v>0.625</v>
          </cell>
          <cell r="U533">
            <v>0.625</v>
          </cell>
          <cell r="V533">
            <v>0.625</v>
          </cell>
          <cell r="W533">
            <v>0.625</v>
          </cell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>
            <v>0.68399953842163086</v>
          </cell>
          <cell r="N534">
            <v>0.68399953842163086</v>
          </cell>
          <cell r="O534">
            <v>0.68399953842163086</v>
          </cell>
          <cell r="P534">
            <v>0.68399953842163086</v>
          </cell>
          <cell r="Q534">
            <v>0.68399953842163086</v>
          </cell>
          <cell r="R534">
            <v>0.68399953842163086</v>
          </cell>
          <cell r="S534">
            <v>0.68399953842163086</v>
          </cell>
          <cell r="T534">
            <v>0.68399953842163086</v>
          </cell>
          <cell r="U534">
            <v>0.68399953842163086</v>
          </cell>
          <cell r="V534">
            <v>0.68399953842163086</v>
          </cell>
          <cell r="W534">
            <v>0.68399953842163086</v>
          </cell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>
            <v>0.78099966049194336</v>
          </cell>
          <cell r="Q537">
            <v>0.78099966049194336</v>
          </cell>
          <cell r="R537">
            <v>0.78099966049194336</v>
          </cell>
          <cell r="S537">
            <v>0.78099966049194336</v>
          </cell>
          <cell r="T537">
            <v>0.78099966049194336</v>
          </cell>
          <cell r="U537">
            <v>0.78099966049194336</v>
          </cell>
          <cell r="V537">
            <v>0.78099966049194336</v>
          </cell>
          <cell r="W537">
            <v>0.78099966049194336</v>
          </cell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>
            <v>0.9589996337890625</v>
          </cell>
          <cell r="W538">
            <v>0.9589996337890625</v>
          </cell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>
            <v>0.66899967193603516</v>
          </cell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>
            <v>0.64899969100952148</v>
          </cell>
          <cell r="Q540">
            <v>0.64899969100952148</v>
          </cell>
          <cell r="R540">
            <v>0.64899969100952148</v>
          </cell>
          <cell r="S540">
            <v>0.64899969100952148</v>
          </cell>
          <cell r="T540">
            <v>0.64899969100952148</v>
          </cell>
          <cell r="U540">
            <v>0.64899969100952148</v>
          </cell>
          <cell r="V540">
            <v>0.64899969100952148</v>
          </cell>
          <cell r="W540">
            <v>0.64899969100952148</v>
          </cell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>
            <v>0.83099985122680664</v>
          </cell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>
            <v>0.79699993133544922</v>
          </cell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>
            <v>0.56299972534179688</v>
          </cell>
          <cell r="W543">
            <v>0.56299972534179688</v>
          </cell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>
            <v>0.69499969482421875</v>
          </cell>
          <cell r="W544">
            <v>0.69499969482421875</v>
          </cell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>
            <v>0.60299968719482422</v>
          </cell>
          <cell r="Q545">
            <v>0.60299968719482422</v>
          </cell>
          <cell r="R545">
            <v>0.60299968719482422</v>
          </cell>
          <cell r="S545">
            <v>0.60299968719482422</v>
          </cell>
          <cell r="T545">
            <v>0.60299968719482422</v>
          </cell>
          <cell r="U545">
            <v>0.60299968719482422</v>
          </cell>
          <cell r="V545">
            <v>0.60299968719482422</v>
          </cell>
          <cell r="W545">
            <v>0.60299968719482422</v>
          </cell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>
            <v>0.57199954986572266</v>
          </cell>
          <cell r="Q546">
            <v>0.57199954986572266</v>
          </cell>
          <cell r="R546">
            <v>0.57199954986572266</v>
          </cell>
          <cell r="S546">
            <v>0.57199954986572266</v>
          </cell>
          <cell r="T546">
            <v>0.57199954986572266</v>
          </cell>
          <cell r="U546">
            <v>0.57199954986572266</v>
          </cell>
          <cell r="V546">
            <v>0.57199954986572266</v>
          </cell>
          <cell r="W546">
            <v>0.57199954986572266</v>
          </cell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>
            <v>0.3879997730255127</v>
          </cell>
          <cell r="U547">
            <v>0.3879997730255127</v>
          </cell>
          <cell r="V547">
            <v>0.3879997730255127</v>
          </cell>
          <cell r="W547">
            <v>0.3879997730255127</v>
          </cell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>
            <v>0.31099987030029297</v>
          </cell>
          <cell r="U548">
            <v>0.31099987030029297</v>
          </cell>
          <cell r="V548">
            <v>0.31099987030029297</v>
          </cell>
          <cell r="W548">
            <v>0.31099987030029297</v>
          </cell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>
            <v>0.57799959182739258</v>
          </cell>
          <cell r="Q549">
            <v>0.57799959182739258</v>
          </cell>
          <cell r="R549">
            <v>0.57799959182739258</v>
          </cell>
          <cell r="S549">
            <v>0.57799959182739258</v>
          </cell>
          <cell r="T549">
            <v>0.57799959182739258</v>
          </cell>
          <cell r="U549">
            <v>0.57799959182739258</v>
          </cell>
          <cell r="V549">
            <v>0.57799959182739258</v>
          </cell>
          <cell r="W549">
            <v>0.57799959182739258</v>
          </cell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>
            <v>0.61799955368041992</v>
          </cell>
          <cell r="N550">
            <v>0.61799955368041992</v>
          </cell>
          <cell r="O550">
            <v>0.61799955368041992</v>
          </cell>
          <cell r="P550">
            <v>0.61799955368041992</v>
          </cell>
          <cell r="Q550">
            <v>0.61799955368041992</v>
          </cell>
          <cell r="R550">
            <v>0.61799955368041992</v>
          </cell>
          <cell r="S550">
            <v>0.61799955368041992</v>
          </cell>
          <cell r="T550">
            <v>0.61799955368041992</v>
          </cell>
          <cell r="U550">
            <v>0.61799955368041992</v>
          </cell>
          <cell r="V550">
            <v>0.61799955368041992</v>
          </cell>
          <cell r="W550">
            <v>0.61799955368041992</v>
          </cell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>
            <v>0.71999979019165039</v>
          </cell>
          <cell r="Q556">
            <v>0.71999979019165039</v>
          </cell>
          <cell r="R556">
            <v>0.71999979019165039</v>
          </cell>
          <cell r="S556">
            <v>0.71999979019165039</v>
          </cell>
          <cell r="T556">
            <v>0.71999979019165039</v>
          </cell>
          <cell r="U556">
            <v>0.71999979019165039</v>
          </cell>
          <cell r="V556">
            <v>0.71999979019165039</v>
          </cell>
          <cell r="W556">
            <v>0.71999979019165039</v>
          </cell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>
            <v>0.92299985885620117</v>
          </cell>
          <cell r="Q558">
            <v>0.92299985885620117</v>
          </cell>
          <cell r="R558">
            <v>0.92299985885620117</v>
          </cell>
          <cell r="S558">
            <v>0.92299985885620117</v>
          </cell>
          <cell r="T558">
            <v>0.92299985885620117</v>
          </cell>
          <cell r="U558">
            <v>0.92299985885620117</v>
          </cell>
          <cell r="V558">
            <v>0.92299985885620117</v>
          </cell>
          <cell r="W558">
            <v>0.92299985885620117</v>
          </cell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>
            <v>0.74499988555908203</v>
          </cell>
          <cell r="N562">
            <v>0.74499988555908203</v>
          </cell>
          <cell r="O562">
            <v>0.74499988555908203</v>
          </cell>
          <cell r="P562">
            <v>0.74499988555908203</v>
          </cell>
          <cell r="Q562">
            <v>0.74499988555908203</v>
          </cell>
          <cell r="R562">
            <v>0.74499988555908203</v>
          </cell>
          <cell r="S562">
            <v>0.74499988555908203</v>
          </cell>
          <cell r="T562">
            <v>0.74499988555908203</v>
          </cell>
          <cell r="U562">
            <v>0.74499988555908203</v>
          </cell>
          <cell r="V562">
            <v>0.74499988555908203</v>
          </cell>
          <cell r="W562">
            <v>0.74499988555908203</v>
          </cell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>
            <v>0.70799970626831055</v>
          </cell>
          <cell r="Q563">
            <v>0.70799970626831055</v>
          </cell>
          <cell r="R563">
            <v>0.70799970626831055</v>
          </cell>
          <cell r="S563">
            <v>0.70799970626831055</v>
          </cell>
          <cell r="T563">
            <v>0.70799970626831055</v>
          </cell>
          <cell r="U563">
            <v>0.70799970626831055</v>
          </cell>
          <cell r="V563">
            <v>0.70799970626831055</v>
          </cell>
          <cell r="W563">
            <v>0.70799970626831055</v>
          </cell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>
            <v>0.67199993133544922</v>
          </cell>
          <cell r="N565">
            <v>0.67199993133544922</v>
          </cell>
          <cell r="O565">
            <v>0.67199993133544922</v>
          </cell>
          <cell r="P565">
            <v>0.67199993133544922</v>
          </cell>
          <cell r="Q565">
            <v>0.67199993133544922</v>
          </cell>
          <cell r="R565">
            <v>0.67199993133544922</v>
          </cell>
          <cell r="S565">
            <v>0.67199993133544922</v>
          </cell>
          <cell r="T565">
            <v>0.67199993133544922</v>
          </cell>
          <cell r="U565">
            <v>0.67199993133544922</v>
          </cell>
          <cell r="V565">
            <v>0.67199993133544922</v>
          </cell>
          <cell r="W565">
            <v>0.67199993133544922</v>
          </cell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>
            <v>0.73899984359741211</v>
          </cell>
          <cell r="N567">
            <v>0.73899984359741211</v>
          </cell>
          <cell r="O567">
            <v>0.73899984359741211</v>
          </cell>
          <cell r="P567">
            <v>0.73899984359741211</v>
          </cell>
          <cell r="Q567">
            <v>0.73899984359741211</v>
          </cell>
          <cell r="R567">
            <v>0.73899984359741211</v>
          </cell>
          <cell r="S567">
            <v>0.73899984359741211</v>
          </cell>
          <cell r="T567">
            <v>0.73899984359741211</v>
          </cell>
          <cell r="U567">
            <v>0.73899984359741211</v>
          </cell>
          <cell r="V567">
            <v>0.73899984359741211</v>
          </cell>
          <cell r="W567">
            <v>0.73899984359741211</v>
          </cell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>
            <v>0.52299976348876953</v>
          </cell>
          <cell r="N571">
            <v>0.52299976348876953</v>
          </cell>
          <cell r="O571">
            <v>0.52299976348876953</v>
          </cell>
          <cell r="P571">
            <v>0.52299976348876953</v>
          </cell>
          <cell r="Q571">
            <v>0.52299976348876953</v>
          </cell>
          <cell r="R571">
            <v>0.52299976348876953</v>
          </cell>
          <cell r="S571">
            <v>0.52299976348876953</v>
          </cell>
          <cell r="T571">
            <v>0.52299976348876953</v>
          </cell>
          <cell r="U571">
            <v>0.52299976348876953</v>
          </cell>
          <cell r="V571">
            <v>0.52299976348876953</v>
          </cell>
          <cell r="W571">
            <v>0.52299976348876953</v>
          </cell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>
            <v>0.63399982452392578</v>
          </cell>
          <cell r="N573">
            <v>0.63399982452392578</v>
          </cell>
          <cell r="O573">
            <v>0.63399982452392578</v>
          </cell>
          <cell r="P573">
            <v>0.63399982452392578</v>
          </cell>
          <cell r="Q573">
            <v>0.63399982452392578</v>
          </cell>
          <cell r="R573">
            <v>0.63399982452392578</v>
          </cell>
          <cell r="S573">
            <v>0.63399982452392578</v>
          </cell>
          <cell r="T573">
            <v>0.63399982452392578</v>
          </cell>
          <cell r="U573">
            <v>0.63399982452392578</v>
          </cell>
          <cell r="V573">
            <v>0.63399982452392578</v>
          </cell>
          <cell r="W573">
            <v>0.63399982452392578</v>
          </cell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>
            <v>0.66099977493286133</v>
          </cell>
          <cell r="Q574">
            <v>0.66099977493286133</v>
          </cell>
          <cell r="R574">
            <v>0.66099977493286133</v>
          </cell>
          <cell r="S574">
            <v>0.66099977493286133</v>
          </cell>
          <cell r="T574">
            <v>0.66099977493286133</v>
          </cell>
          <cell r="U574">
            <v>0.66099977493286133</v>
          </cell>
          <cell r="V574">
            <v>0.66099977493286133</v>
          </cell>
          <cell r="W574">
            <v>0.66099977493286133</v>
          </cell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>
            <v>0.56299972534179688</v>
          </cell>
          <cell r="N584">
            <v>0.56299972534179688</v>
          </cell>
          <cell r="O584">
            <v>0.56299972534179688</v>
          </cell>
          <cell r="P584">
            <v>0.56299972534179688</v>
          </cell>
          <cell r="Q584">
            <v>0.56299972534179688</v>
          </cell>
          <cell r="R584">
            <v>0.56299972534179688</v>
          </cell>
          <cell r="S584">
            <v>0.56299972534179688</v>
          </cell>
          <cell r="T584">
            <v>0.56299972534179688</v>
          </cell>
          <cell r="U584">
            <v>0.56299972534179688</v>
          </cell>
          <cell r="V584">
            <v>0.56299972534179688</v>
          </cell>
          <cell r="W584">
            <v>0.56299972534179688</v>
          </cell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>
            <v>0.59799957275390625</v>
          </cell>
          <cell r="Q594">
            <v>0.59799957275390625</v>
          </cell>
          <cell r="R594">
            <v>0.59799957275390625</v>
          </cell>
          <cell r="S594">
            <v>0.59799957275390625</v>
          </cell>
          <cell r="T594">
            <v>0.59799957275390625</v>
          </cell>
          <cell r="U594">
            <v>0.59799957275390625</v>
          </cell>
          <cell r="V594">
            <v>0.59799957275390625</v>
          </cell>
          <cell r="W594">
            <v>0.59799957275390625</v>
          </cell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>
            <v>0.62299966812133789</v>
          </cell>
          <cell r="Q595">
            <v>0.62299966812133789</v>
          </cell>
          <cell r="R595">
            <v>0.62299966812133789</v>
          </cell>
          <cell r="S595">
            <v>0.62299966812133789</v>
          </cell>
          <cell r="T595">
            <v>0.62299966812133789</v>
          </cell>
          <cell r="U595">
            <v>0.62299966812133789</v>
          </cell>
          <cell r="V595">
            <v>0.62299966812133789</v>
          </cell>
          <cell r="W595">
            <v>0.62299966812133789</v>
          </cell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>
            <v>0.59399986267089844</v>
          </cell>
          <cell r="Q596">
            <v>0.59399986267089844</v>
          </cell>
          <cell r="R596">
            <v>0.59399986267089844</v>
          </cell>
          <cell r="S596">
            <v>0.59399986267089844</v>
          </cell>
          <cell r="T596">
            <v>0.59399986267089844</v>
          </cell>
          <cell r="U596">
            <v>0.59399986267089844</v>
          </cell>
          <cell r="V596">
            <v>0.59399986267089844</v>
          </cell>
          <cell r="W596">
            <v>0.59399986267089844</v>
          </cell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>
            <v>0.67299985885620117</v>
          </cell>
          <cell r="Q597">
            <v>0.67299985885620117</v>
          </cell>
          <cell r="R597">
            <v>0.67299985885620117</v>
          </cell>
          <cell r="S597">
            <v>0.67299985885620117</v>
          </cell>
          <cell r="T597">
            <v>0.67299985885620117</v>
          </cell>
          <cell r="U597">
            <v>0.67299985885620117</v>
          </cell>
          <cell r="V597">
            <v>0.67299985885620117</v>
          </cell>
          <cell r="W597">
            <v>0.67299985885620117</v>
          </cell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>
            <v>0.50699996948242188</v>
          </cell>
          <cell r="Q598">
            <v>0.50699996948242188</v>
          </cell>
          <cell r="R598">
            <v>0.50699996948242188</v>
          </cell>
          <cell r="S598">
            <v>0.50699996948242188</v>
          </cell>
          <cell r="T598">
            <v>0.50699996948242188</v>
          </cell>
          <cell r="U598">
            <v>0.50699996948242188</v>
          </cell>
          <cell r="V598">
            <v>0.50699996948242188</v>
          </cell>
          <cell r="W598">
            <v>0.50699996948242188</v>
          </cell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>
            <v>0.59599971771240234</v>
          </cell>
          <cell r="Q599">
            <v>0.59599971771240234</v>
          </cell>
          <cell r="R599">
            <v>0.59599971771240234</v>
          </cell>
          <cell r="S599">
            <v>0.59599971771240234</v>
          </cell>
          <cell r="T599">
            <v>0.59599971771240234</v>
          </cell>
          <cell r="U599">
            <v>0.59599971771240234</v>
          </cell>
          <cell r="V599">
            <v>0.59599971771240234</v>
          </cell>
          <cell r="W599">
            <v>0.59599971771240234</v>
          </cell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>
            <v>0.62199974060058594</v>
          </cell>
          <cell r="Q600">
            <v>0.62199974060058594</v>
          </cell>
          <cell r="R600">
            <v>0.62199974060058594</v>
          </cell>
          <cell r="S600">
            <v>0.62199974060058594</v>
          </cell>
          <cell r="T600">
            <v>0.62199974060058594</v>
          </cell>
          <cell r="U600">
            <v>0.62199974060058594</v>
          </cell>
          <cell r="V600">
            <v>0.62199974060058594</v>
          </cell>
          <cell r="W600">
            <v>0.62199974060058594</v>
          </cell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>
            <v>0.32399988174438477</v>
          </cell>
          <cell r="Q601">
            <v>0.32399988174438477</v>
          </cell>
          <cell r="R601">
            <v>0.32399988174438477</v>
          </cell>
          <cell r="S601">
            <v>0.32399988174438477</v>
          </cell>
          <cell r="T601">
            <v>0.32399988174438477</v>
          </cell>
          <cell r="U601">
            <v>0.32399988174438477</v>
          </cell>
          <cell r="V601">
            <v>0.32399988174438477</v>
          </cell>
          <cell r="W601">
            <v>0.32399988174438477</v>
          </cell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>
            <v>0.28999996185302734</v>
          </cell>
          <cell r="Q602">
            <v>0.28999996185302734</v>
          </cell>
          <cell r="R602">
            <v>0.28999996185302734</v>
          </cell>
          <cell r="S602">
            <v>0.28999996185302734</v>
          </cell>
          <cell r="T602">
            <v>0.28999996185302734</v>
          </cell>
          <cell r="U602">
            <v>0.28999996185302734</v>
          </cell>
          <cell r="V602">
            <v>0.28999996185302734</v>
          </cell>
          <cell r="W602">
            <v>0.28999996185302734</v>
          </cell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>
            <v>0.51599979400634766</v>
          </cell>
          <cell r="Q603">
            <v>0.51599979400634766</v>
          </cell>
          <cell r="R603">
            <v>0.51599979400634766</v>
          </cell>
          <cell r="S603">
            <v>0.51599979400634766</v>
          </cell>
          <cell r="T603">
            <v>0.51599979400634766</v>
          </cell>
          <cell r="U603">
            <v>0.51599979400634766</v>
          </cell>
          <cell r="V603">
            <v>0.51599979400634766</v>
          </cell>
          <cell r="W603">
            <v>0.51599979400634766</v>
          </cell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>
            <v>0.47799992561340332</v>
          </cell>
          <cell r="Q604">
            <v>0.47799992561340332</v>
          </cell>
          <cell r="R604">
            <v>0.47799992561340332</v>
          </cell>
          <cell r="S604">
            <v>0.47799992561340332</v>
          </cell>
          <cell r="T604">
            <v>0.47799992561340332</v>
          </cell>
          <cell r="U604">
            <v>0.47799992561340332</v>
          </cell>
          <cell r="V604">
            <v>0.47799992561340332</v>
          </cell>
          <cell r="W604">
            <v>0.47799992561340332</v>
          </cell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>
            <v>0.55099964141845703</v>
          </cell>
          <cell r="Q605">
            <v>0.55099964141845703</v>
          </cell>
          <cell r="R605">
            <v>0.55099964141845703</v>
          </cell>
          <cell r="S605">
            <v>0.55099964141845703</v>
          </cell>
          <cell r="T605">
            <v>0.55099964141845703</v>
          </cell>
          <cell r="U605">
            <v>0.55099964141845703</v>
          </cell>
          <cell r="V605">
            <v>0.55099964141845703</v>
          </cell>
          <cell r="W605">
            <v>0.55099964141845703</v>
          </cell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>
            <v>0.71199989318847656</v>
          </cell>
          <cell r="Q606">
            <v>0.71199989318847656</v>
          </cell>
          <cell r="R606">
            <v>0.71199989318847656</v>
          </cell>
          <cell r="S606">
            <v>0.71199989318847656</v>
          </cell>
          <cell r="T606">
            <v>0.71199989318847656</v>
          </cell>
          <cell r="U606">
            <v>0.71199989318847656</v>
          </cell>
          <cell r="V606">
            <v>0.71199989318847656</v>
          </cell>
          <cell r="W606">
            <v>0.71199989318847656</v>
          </cell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>
            <v>0.66699981689453125</v>
          </cell>
          <cell r="Q607">
            <v>0.66699981689453125</v>
          </cell>
          <cell r="R607">
            <v>0.66699981689453125</v>
          </cell>
          <cell r="S607">
            <v>0.66699981689453125</v>
          </cell>
          <cell r="T607">
            <v>0.66699981689453125</v>
          </cell>
          <cell r="U607">
            <v>0.66699981689453125</v>
          </cell>
          <cell r="V607">
            <v>0.66699981689453125</v>
          </cell>
          <cell r="W607">
            <v>0.66699981689453125</v>
          </cell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>
            <v>0.66699981689453125</v>
          </cell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>
            <v>0.78099966049194336</v>
          </cell>
          <cell r="Q608">
            <v>0.78099966049194336</v>
          </cell>
          <cell r="R608">
            <v>0.78099966049194336</v>
          </cell>
          <cell r="S608">
            <v>0.78099966049194336</v>
          </cell>
          <cell r="T608">
            <v>0.78099966049194336</v>
          </cell>
          <cell r="U608">
            <v>0.78099966049194336</v>
          </cell>
          <cell r="V608">
            <v>0.78099966049194336</v>
          </cell>
          <cell r="W608">
            <v>0.78099966049194336</v>
          </cell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>
            <v>0.49099993705749512</v>
          </cell>
          <cell r="Q609">
            <v>0.49099993705749512</v>
          </cell>
          <cell r="R609">
            <v>0.49099993705749512</v>
          </cell>
          <cell r="S609">
            <v>0.49099993705749512</v>
          </cell>
          <cell r="T609">
            <v>0.49099993705749512</v>
          </cell>
          <cell r="U609">
            <v>0.49099993705749512</v>
          </cell>
          <cell r="V609">
            <v>0.49099993705749512</v>
          </cell>
          <cell r="W609">
            <v>0.49099993705749512</v>
          </cell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>
            <v>0.49099993705749512</v>
          </cell>
          <cell r="G610">
            <v>0.49099993705749512</v>
          </cell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>
            <v>0.59599971771240234</v>
          </cell>
          <cell r="Q610">
            <v>0.59599971771240234</v>
          </cell>
          <cell r="R610">
            <v>0.59599971771240234</v>
          </cell>
          <cell r="S610">
            <v>0.59599971771240234</v>
          </cell>
          <cell r="T610">
            <v>0.59599971771240234</v>
          </cell>
          <cell r="U610">
            <v>0.59599971771240234</v>
          </cell>
          <cell r="V610">
            <v>0.59599971771240234</v>
          </cell>
          <cell r="W610">
            <v>0.59599971771240234</v>
          </cell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>
            <v>0.59599971771240234</v>
          </cell>
          <cell r="G611">
            <v>0.59599971771240234</v>
          </cell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>
            <v>0.67399978637695313</v>
          </cell>
          <cell r="Q611">
            <v>0.67399978637695313</v>
          </cell>
          <cell r="R611">
            <v>0.67399978637695313</v>
          </cell>
          <cell r="S611">
            <v>0.67399978637695313</v>
          </cell>
          <cell r="T611">
            <v>0.67399978637695313</v>
          </cell>
          <cell r="U611">
            <v>0.67399978637695313</v>
          </cell>
          <cell r="V611">
            <v>0.67399978637695313</v>
          </cell>
          <cell r="W611">
            <v>0.67399978637695313</v>
          </cell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>
            <v>0.72999954223632813</v>
          </cell>
          <cell r="Q612">
            <v>0.72999954223632813</v>
          </cell>
          <cell r="R612">
            <v>0.72999954223632813</v>
          </cell>
          <cell r="S612">
            <v>0.72999954223632813</v>
          </cell>
          <cell r="T612">
            <v>0.72999954223632813</v>
          </cell>
          <cell r="U612">
            <v>0.72999954223632813</v>
          </cell>
          <cell r="V612">
            <v>0.72999954223632813</v>
          </cell>
          <cell r="W612">
            <v>0.72999954223632813</v>
          </cell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>
            <v>0.59799957275390625</v>
          </cell>
          <cell r="N613">
            <v>0.59799957275390625</v>
          </cell>
          <cell r="O613">
            <v>0.59799957275390625</v>
          </cell>
          <cell r="P613">
            <v>0.59799957275390625</v>
          </cell>
          <cell r="Q613">
            <v>0.59799957275390625</v>
          </cell>
          <cell r="R613">
            <v>0.59799957275390625</v>
          </cell>
          <cell r="S613">
            <v>0.59799957275390625</v>
          </cell>
          <cell r="T613">
            <v>0.59799957275390625</v>
          </cell>
          <cell r="U613">
            <v>0.59799957275390625</v>
          </cell>
          <cell r="V613">
            <v>0.59799957275390625</v>
          </cell>
          <cell r="W613">
            <v>0.59799957275390625</v>
          </cell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>
            <v>0.65999984741210938</v>
          </cell>
          <cell r="N614">
            <v>0.65999984741210938</v>
          </cell>
          <cell r="O614">
            <v>0.65999984741210938</v>
          </cell>
          <cell r="P614">
            <v>0.65999984741210938</v>
          </cell>
          <cell r="Q614">
            <v>0.65999984741210938</v>
          </cell>
          <cell r="R614">
            <v>0.65999984741210938</v>
          </cell>
          <cell r="S614">
            <v>0.65999984741210938</v>
          </cell>
          <cell r="T614">
            <v>0.65999984741210938</v>
          </cell>
          <cell r="U614">
            <v>0.65999984741210938</v>
          </cell>
          <cell r="V614">
            <v>0.65999984741210938</v>
          </cell>
          <cell r="W614">
            <v>0.65999984741210938</v>
          </cell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>
            <v>0.78099966049194336</v>
          </cell>
          <cell r="Q617">
            <v>0.78099966049194336</v>
          </cell>
          <cell r="R617">
            <v>0.78099966049194336</v>
          </cell>
          <cell r="S617">
            <v>0.78099966049194336</v>
          </cell>
          <cell r="T617">
            <v>0.78099966049194336</v>
          </cell>
          <cell r="U617">
            <v>0.78099966049194336</v>
          </cell>
          <cell r="V617">
            <v>0.78099966049194336</v>
          </cell>
          <cell r="W617">
            <v>0.78099966049194336</v>
          </cell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>
            <v>0.9589996337890625</v>
          </cell>
          <cell r="W618">
            <v>0.9589996337890625</v>
          </cell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>
            <v>0.66899967193603516</v>
          </cell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>
            <v>0.64899969100952148</v>
          </cell>
          <cell r="Q620">
            <v>0.64899969100952148</v>
          </cell>
          <cell r="R620">
            <v>0.64899969100952148</v>
          </cell>
          <cell r="S620">
            <v>0.64899969100952148</v>
          </cell>
          <cell r="T620">
            <v>0.64899969100952148</v>
          </cell>
          <cell r="U620">
            <v>0.64899969100952148</v>
          </cell>
          <cell r="V620">
            <v>0.64899969100952148</v>
          </cell>
          <cell r="W620">
            <v>0.64899969100952148</v>
          </cell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>
            <v>0.83099985122680664</v>
          </cell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>
            <v>0.79699993133544922</v>
          </cell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>
            <v>0.56299972534179688</v>
          </cell>
          <cell r="W623">
            <v>0.56299972534179688</v>
          </cell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>
            <v>0.69499969482421875</v>
          </cell>
          <cell r="W624">
            <v>0.69499969482421875</v>
          </cell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>
            <v>0.60299968719482422</v>
          </cell>
          <cell r="Q625">
            <v>0.60299968719482422</v>
          </cell>
          <cell r="R625">
            <v>0.60299968719482422</v>
          </cell>
          <cell r="S625">
            <v>0.60299968719482422</v>
          </cell>
          <cell r="T625">
            <v>0.60299968719482422</v>
          </cell>
          <cell r="U625">
            <v>0.60299968719482422</v>
          </cell>
          <cell r="V625">
            <v>0.60299968719482422</v>
          </cell>
          <cell r="W625">
            <v>0.60299968719482422</v>
          </cell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>
            <v>0.57199954986572266</v>
          </cell>
          <cell r="Q626">
            <v>0.57199954986572266</v>
          </cell>
          <cell r="R626">
            <v>0.57199954986572266</v>
          </cell>
          <cell r="S626">
            <v>0.57199954986572266</v>
          </cell>
          <cell r="T626">
            <v>0.57199954986572266</v>
          </cell>
          <cell r="U626">
            <v>0.57199954986572266</v>
          </cell>
          <cell r="V626">
            <v>0.57199954986572266</v>
          </cell>
          <cell r="W626">
            <v>0.57199954986572266</v>
          </cell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>
            <v>0.3879997730255127</v>
          </cell>
          <cell r="U627">
            <v>0.3879997730255127</v>
          </cell>
          <cell r="V627">
            <v>0.3879997730255127</v>
          </cell>
          <cell r="W627">
            <v>0.3879997730255127</v>
          </cell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>
            <v>0.31099987030029297</v>
          </cell>
          <cell r="U628">
            <v>0.31099987030029297</v>
          </cell>
          <cell r="V628">
            <v>0.31099987030029297</v>
          </cell>
          <cell r="W628">
            <v>0.31099987030029297</v>
          </cell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>
            <v>0.57799959182739258</v>
          </cell>
          <cell r="Q629">
            <v>0.57799959182739258</v>
          </cell>
          <cell r="R629">
            <v>0.57799959182739258</v>
          </cell>
          <cell r="S629">
            <v>0.57799959182739258</v>
          </cell>
          <cell r="T629">
            <v>0.57799959182739258</v>
          </cell>
          <cell r="U629">
            <v>0.57799959182739258</v>
          </cell>
          <cell r="V629">
            <v>0.57799959182739258</v>
          </cell>
          <cell r="W629">
            <v>0.57799959182739258</v>
          </cell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>
            <v>0.61799955368041992</v>
          </cell>
          <cell r="N630">
            <v>0.61799955368041992</v>
          </cell>
          <cell r="O630">
            <v>0.61799955368041992</v>
          </cell>
          <cell r="P630">
            <v>0.61799955368041992</v>
          </cell>
          <cell r="Q630">
            <v>0.61799955368041992</v>
          </cell>
          <cell r="R630">
            <v>0.61799955368041992</v>
          </cell>
          <cell r="S630">
            <v>0.61799955368041992</v>
          </cell>
          <cell r="T630">
            <v>0.61799955368041992</v>
          </cell>
          <cell r="U630">
            <v>0.61799955368041992</v>
          </cell>
          <cell r="V630">
            <v>0.61799955368041992</v>
          </cell>
          <cell r="W630">
            <v>0.61799955368041992</v>
          </cell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>
            <v>0.71999979019165039</v>
          </cell>
          <cell r="Q631">
            <v>0.71999979019165039</v>
          </cell>
          <cell r="R631">
            <v>0.71999979019165039</v>
          </cell>
          <cell r="S631">
            <v>0.71999979019165039</v>
          </cell>
          <cell r="T631">
            <v>0.71999979019165039</v>
          </cell>
          <cell r="U631">
            <v>0.71999979019165039</v>
          </cell>
          <cell r="V631">
            <v>0.71999979019165039</v>
          </cell>
          <cell r="W631">
            <v>0.71999979019165039</v>
          </cell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>
            <v>0.92299985885620117</v>
          </cell>
          <cell r="Q633">
            <v>0.92299985885620117</v>
          </cell>
          <cell r="R633">
            <v>0.92299985885620117</v>
          </cell>
          <cell r="S633">
            <v>0.92299985885620117</v>
          </cell>
          <cell r="T633">
            <v>0.92299985885620117</v>
          </cell>
          <cell r="U633">
            <v>0.92299985885620117</v>
          </cell>
          <cell r="V633">
            <v>0.92299985885620117</v>
          </cell>
          <cell r="W633">
            <v>0.92299985885620117</v>
          </cell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>
            <v>0.74499988555908203</v>
          </cell>
          <cell r="N637">
            <v>0.74499988555908203</v>
          </cell>
          <cell r="O637">
            <v>0.74499988555908203</v>
          </cell>
          <cell r="P637">
            <v>0.74499988555908203</v>
          </cell>
          <cell r="Q637">
            <v>0.74499988555908203</v>
          </cell>
          <cell r="R637">
            <v>0.74499988555908203</v>
          </cell>
          <cell r="S637">
            <v>0.74499988555908203</v>
          </cell>
          <cell r="T637">
            <v>0.74499988555908203</v>
          </cell>
          <cell r="U637">
            <v>0.74499988555908203</v>
          </cell>
          <cell r="V637">
            <v>0.74499988555908203</v>
          </cell>
          <cell r="W637">
            <v>0.74499988555908203</v>
          </cell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>
            <v>0.70799970626831055</v>
          </cell>
          <cell r="Q638">
            <v>0.70799970626831055</v>
          </cell>
          <cell r="R638">
            <v>0.70799970626831055</v>
          </cell>
          <cell r="S638">
            <v>0.70799970626831055</v>
          </cell>
          <cell r="T638">
            <v>0.70799970626831055</v>
          </cell>
          <cell r="U638">
            <v>0.70799970626831055</v>
          </cell>
          <cell r="V638">
            <v>0.70799970626831055</v>
          </cell>
          <cell r="W638">
            <v>0.70799970626831055</v>
          </cell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>
            <v>0.6679997444152832</v>
          </cell>
          <cell r="N639">
            <v>0.6679997444152832</v>
          </cell>
          <cell r="O639">
            <v>0.6679997444152832</v>
          </cell>
          <cell r="P639">
            <v>0.6679997444152832</v>
          </cell>
          <cell r="Q639">
            <v>0.6679997444152832</v>
          </cell>
          <cell r="R639">
            <v>0.6679997444152832</v>
          </cell>
          <cell r="S639">
            <v>0.6679997444152832</v>
          </cell>
          <cell r="T639">
            <v>0.6679997444152832</v>
          </cell>
          <cell r="U639">
            <v>0.6679997444152832</v>
          </cell>
          <cell r="V639">
            <v>0.6679997444152832</v>
          </cell>
          <cell r="W639">
            <v>0.6679997444152832</v>
          </cell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>
            <v>0.67199993133544922</v>
          </cell>
          <cell r="N640">
            <v>0.67199993133544922</v>
          </cell>
          <cell r="O640">
            <v>0.67199993133544922</v>
          </cell>
          <cell r="P640">
            <v>0.67199993133544922</v>
          </cell>
          <cell r="Q640">
            <v>0.67199993133544922</v>
          </cell>
          <cell r="R640">
            <v>0.67199993133544922</v>
          </cell>
          <cell r="S640">
            <v>0.67199993133544922</v>
          </cell>
          <cell r="T640">
            <v>0.67199993133544922</v>
          </cell>
          <cell r="U640">
            <v>0.67199993133544922</v>
          </cell>
          <cell r="V640">
            <v>0.67199993133544922</v>
          </cell>
          <cell r="W640">
            <v>0.67199993133544922</v>
          </cell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>
            <v>0.73899984359741211</v>
          </cell>
          <cell r="N642">
            <v>0.73899984359741211</v>
          </cell>
          <cell r="O642">
            <v>0.73899984359741211</v>
          </cell>
          <cell r="P642">
            <v>0.73899984359741211</v>
          </cell>
          <cell r="Q642">
            <v>0.73899984359741211</v>
          </cell>
          <cell r="R642">
            <v>0.73899984359741211</v>
          </cell>
          <cell r="S642">
            <v>0.73899984359741211</v>
          </cell>
          <cell r="T642">
            <v>0.73899984359741211</v>
          </cell>
          <cell r="U642">
            <v>0.73899984359741211</v>
          </cell>
          <cell r="V642">
            <v>0.73899984359741211</v>
          </cell>
          <cell r="W642">
            <v>0.73899984359741211</v>
          </cell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>
            <v>0.63599967956542969</v>
          </cell>
          <cell r="N643">
            <v>0.63599967956542969</v>
          </cell>
          <cell r="O643">
            <v>0.63599967956542969</v>
          </cell>
          <cell r="P643">
            <v>0.63599967956542969</v>
          </cell>
          <cell r="Q643">
            <v>0.63599967956542969</v>
          </cell>
          <cell r="R643">
            <v>0.63599967956542969</v>
          </cell>
          <cell r="S643">
            <v>0.63599967956542969</v>
          </cell>
          <cell r="T643">
            <v>0.63599967956542969</v>
          </cell>
          <cell r="U643">
            <v>0.63599967956542969</v>
          </cell>
          <cell r="V643">
            <v>0.63599967956542969</v>
          </cell>
          <cell r="W643">
            <v>0.63599967956542969</v>
          </cell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>
            <v>0.52299976348876953</v>
          </cell>
          <cell r="N646">
            <v>0.52299976348876953</v>
          </cell>
          <cell r="O646">
            <v>0.52299976348876953</v>
          </cell>
          <cell r="P646">
            <v>0.52299976348876953</v>
          </cell>
          <cell r="Q646">
            <v>0.52299976348876953</v>
          </cell>
          <cell r="R646">
            <v>0.52299976348876953</v>
          </cell>
          <cell r="S646">
            <v>0.52299976348876953</v>
          </cell>
          <cell r="T646">
            <v>0.52299976348876953</v>
          </cell>
          <cell r="U646">
            <v>0.52299976348876953</v>
          </cell>
          <cell r="V646">
            <v>0.52299976348876953</v>
          </cell>
          <cell r="W646">
            <v>0.52299976348876953</v>
          </cell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>
            <v>0.58199977874755859</v>
          </cell>
          <cell r="N647">
            <v>0.58199977874755859</v>
          </cell>
          <cell r="O647">
            <v>0.58199977874755859</v>
          </cell>
          <cell r="P647">
            <v>0.58199977874755859</v>
          </cell>
          <cell r="Q647">
            <v>0.58199977874755859</v>
          </cell>
          <cell r="R647">
            <v>0.58199977874755859</v>
          </cell>
          <cell r="S647">
            <v>0.58199977874755859</v>
          </cell>
          <cell r="T647">
            <v>0.58199977874755859</v>
          </cell>
          <cell r="U647">
            <v>0.58199977874755859</v>
          </cell>
          <cell r="V647">
            <v>0.58199977874755859</v>
          </cell>
          <cell r="W647">
            <v>0.58199977874755859</v>
          </cell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>
            <v>0.63399982452392578</v>
          </cell>
          <cell r="N648">
            <v>0.63399982452392578</v>
          </cell>
          <cell r="O648">
            <v>0.63399982452392578</v>
          </cell>
          <cell r="P648">
            <v>0.63399982452392578</v>
          </cell>
          <cell r="Q648">
            <v>0.63399982452392578</v>
          </cell>
          <cell r="R648">
            <v>0.63399982452392578</v>
          </cell>
          <cell r="S648">
            <v>0.63399982452392578</v>
          </cell>
          <cell r="T648">
            <v>0.63399982452392578</v>
          </cell>
          <cell r="U648">
            <v>0.63399982452392578</v>
          </cell>
          <cell r="V648">
            <v>0.63399982452392578</v>
          </cell>
          <cell r="W648">
            <v>0.63399982452392578</v>
          </cell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>
            <v>0.66099977493286133</v>
          </cell>
          <cell r="Q649">
            <v>0.66099977493286133</v>
          </cell>
          <cell r="R649">
            <v>0.66099977493286133</v>
          </cell>
          <cell r="S649">
            <v>0.66099977493286133</v>
          </cell>
          <cell r="T649">
            <v>0.66099977493286133</v>
          </cell>
          <cell r="U649">
            <v>0.66099977493286133</v>
          </cell>
          <cell r="V649">
            <v>0.66099977493286133</v>
          </cell>
          <cell r="W649">
            <v>0.66099977493286133</v>
          </cell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>
            <v>0.59799957275390625</v>
          </cell>
          <cell r="Q673">
            <v>0.59799957275390625</v>
          </cell>
          <cell r="R673">
            <v>0.59799957275390625</v>
          </cell>
          <cell r="S673">
            <v>0.59799957275390625</v>
          </cell>
          <cell r="T673">
            <v>0.59799957275390625</v>
          </cell>
          <cell r="U673">
            <v>0.59799957275390625</v>
          </cell>
          <cell r="V673">
            <v>0.59799957275390625</v>
          </cell>
          <cell r="W673">
            <v>0.59799957275390625</v>
          </cell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>
            <v>0.62299966812133789</v>
          </cell>
          <cell r="Q674">
            <v>0.62299966812133789</v>
          </cell>
          <cell r="R674">
            <v>0.62299966812133789</v>
          </cell>
          <cell r="S674">
            <v>0.62299966812133789</v>
          </cell>
          <cell r="T674">
            <v>0.62299966812133789</v>
          </cell>
          <cell r="U674">
            <v>0.62299966812133789</v>
          </cell>
          <cell r="V674">
            <v>0.62299966812133789</v>
          </cell>
          <cell r="W674">
            <v>0.62299966812133789</v>
          </cell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>
            <v>0.59399986267089844</v>
          </cell>
          <cell r="Q675">
            <v>0.59399986267089844</v>
          </cell>
          <cell r="R675">
            <v>0.59399986267089844</v>
          </cell>
          <cell r="S675">
            <v>0.59399986267089844</v>
          </cell>
          <cell r="T675">
            <v>0.59399986267089844</v>
          </cell>
          <cell r="U675">
            <v>0.59399986267089844</v>
          </cell>
          <cell r="V675">
            <v>0.59399986267089844</v>
          </cell>
          <cell r="W675">
            <v>0.59399986267089844</v>
          </cell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>
            <v>0.67299985885620117</v>
          </cell>
          <cell r="Q676">
            <v>0.67299985885620117</v>
          </cell>
          <cell r="R676">
            <v>0.67299985885620117</v>
          </cell>
          <cell r="S676">
            <v>0.67299985885620117</v>
          </cell>
          <cell r="T676">
            <v>0.67299985885620117</v>
          </cell>
          <cell r="U676">
            <v>0.67299985885620117</v>
          </cell>
          <cell r="V676">
            <v>0.67299985885620117</v>
          </cell>
          <cell r="W676">
            <v>0.67299985885620117</v>
          </cell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>
            <v>0.50699996948242188</v>
          </cell>
          <cell r="Q677">
            <v>0.50699996948242188</v>
          </cell>
          <cell r="R677">
            <v>0.50699996948242188</v>
          </cell>
          <cell r="S677">
            <v>0.50699996948242188</v>
          </cell>
          <cell r="T677">
            <v>0.50699996948242188</v>
          </cell>
          <cell r="U677">
            <v>0.50699996948242188</v>
          </cell>
          <cell r="V677">
            <v>0.50699996948242188</v>
          </cell>
          <cell r="W677">
            <v>0.50699996948242188</v>
          </cell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>
            <v>0.59599971771240234</v>
          </cell>
          <cell r="Q678">
            <v>0.59599971771240234</v>
          </cell>
          <cell r="R678">
            <v>0.59599971771240234</v>
          </cell>
          <cell r="S678">
            <v>0.59599971771240234</v>
          </cell>
          <cell r="T678">
            <v>0.59599971771240234</v>
          </cell>
          <cell r="U678">
            <v>0.59599971771240234</v>
          </cell>
          <cell r="V678">
            <v>0.59599971771240234</v>
          </cell>
          <cell r="W678">
            <v>0.59599971771240234</v>
          </cell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>
            <v>0.62199974060058594</v>
          </cell>
          <cell r="Q679">
            <v>0.62199974060058594</v>
          </cell>
          <cell r="R679">
            <v>0.62199974060058594</v>
          </cell>
          <cell r="S679">
            <v>0.62199974060058594</v>
          </cell>
          <cell r="T679">
            <v>0.62199974060058594</v>
          </cell>
          <cell r="U679">
            <v>0.62199974060058594</v>
          </cell>
          <cell r="V679">
            <v>0.62199974060058594</v>
          </cell>
          <cell r="W679">
            <v>0.62199974060058594</v>
          </cell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>
            <v>0.32399988174438477</v>
          </cell>
          <cell r="Q680">
            <v>0.32399988174438477</v>
          </cell>
          <cell r="R680">
            <v>0.32399988174438477</v>
          </cell>
          <cell r="S680">
            <v>0.32399988174438477</v>
          </cell>
          <cell r="T680">
            <v>0.32399988174438477</v>
          </cell>
          <cell r="U680">
            <v>0.32399988174438477</v>
          </cell>
          <cell r="V680">
            <v>0.32399988174438477</v>
          </cell>
          <cell r="W680">
            <v>0.32399988174438477</v>
          </cell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>
            <v>0.28999996185302734</v>
          </cell>
          <cell r="Q681">
            <v>0.28999996185302734</v>
          </cell>
          <cell r="R681">
            <v>0.28999996185302734</v>
          </cell>
          <cell r="S681">
            <v>0.28999996185302734</v>
          </cell>
          <cell r="T681">
            <v>0.28999996185302734</v>
          </cell>
          <cell r="U681">
            <v>0.28999996185302734</v>
          </cell>
          <cell r="V681">
            <v>0.28999996185302734</v>
          </cell>
          <cell r="W681">
            <v>0.28999996185302734</v>
          </cell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>
            <v>0.51599979400634766</v>
          </cell>
          <cell r="Q682">
            <v>0.51599979400634766</v>
          </cell>
          <cell r="R682">
            <v>0.51599979400634766</v>
          </cell>
          <cell r="S682">
            <v>0.51599979400634766</v>
          </cell>
          <cell r="T682">
            <v>0.51599979400634766</v>
          </cell>
          <cell r="U682">
            <v>0.51599979400634766</v>
          </cell>
          <cell r="V682">
            <v>0.51599979400634766</v>
          </cell>
          <cell r="W682">
            <v>0.51599979400634766</v>
          </cell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>
            <v>0.47799992561340332</v>
          </cell>
          <cell r="Q683">
            <v>0.47799992561340332</v>
          </cell>
          <cell r="R683">
            <v>0.47799992561340332</v>
          </cell>
          <cell r="S683">
            <v>0.47799992561340332</v>
          </cell>
          <cell r="T683">
            <v>0.47799992561340332</v>
          </cell>
          <cell r="U683">
            <v>0.47799992561340332</v>
          </cell>
          <cell r="V683">
            <v>0.47799992561340332</v>
          </cell>
          <cell r="W683">
            <v>0.47799992561340332</v>
          </cell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>
            <v>0.55099964141845703</v>
          </cell>
          <cell r="Q684">
            <v>0.55099964141845703</v>
          </cell>
          <cell r="R684">
            <v>0.55099964141845703</v>
          </cell>
          <cell r="S684">
            <v>0.55099964141845703</v>
          </cell>
          <cell r="T684">
            <v>0.55099964141845703</v>
          </cell>
          <cell r="U684">
            <v>0.55099964141845703</v>
          </cell>
          <cell r="V684">
            <v>0.55099964141845703</v>
          </cell>
          <cell r="W684">
            <v>0.55099964141845703</v>
          </cell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>
            <v>0.71199989318847656</v>
          </cell>
          <cell r="Q685">
            <v>0.71199989318847656</v>
          </cell>
          <cell r="R685">
            <v>0.71199989318847656</v>
          </cell>
          <cell r="S685">
            <v>0.71199989318847656</v>
          </cell>
          <cell r="T685">
            <v>0.71199989318847656</v>
          </cell>
          <cell r="U685">
            <v>0.71199989318847656</v>
          </cell>
          <cell r="V685">
            <v>0.71199989318847656</v>
          </cell>
          <cell r="W685">
            <v>0.71199989318847656</v>
          </cell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>
            <v>0.66699981689453125</v>
          </cell>
          <cell r="Q686">
            <v>0.66699981689453125</v>
          </cell>
          <cell r="R686">
            <v>0.66699981689453125</v>
          </cell>
          <cell r="S686">
            <v>0.66699981689453125</v>
          </cell>
          <cell r="T686">
            <v>0.66699981689453125</v>
          </cell>
          <cell r="U686">
            <v>0.66699981689453125</v>
          </cell>
          <cell r="V686">
            <v>0.66699981689453125</v>
          </cell>
          <cell r="W686">
            <v>0.66699981689453125</v>
          </cell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>
            <v>0.66699981689453125</v>
          </cell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>
            <v>0.78099966049194336</v>
          </cell>
          <cell r="Q687">
            <v>0.78099966049194336</v>
          </cell>
          <cell r="R687">
            <v>0.78099966049194336</v>
          </cell>
          <cell r="S687">
            <v>0.78099966049194336</v>
          </cell>
          <cell r="T687">
            <v>0.78099966049194336</v>
          </cell>
          <cell r="U687">
            <v>0.78099966049194336</v>
          </cell>
          <cell r="V687">
            <v>0.78099966049194336</v>
          </cell>
          <cell r="W687">
            <v>0.78099966049194336</v>
          </cell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>
            <v>0.49099993705749512</v>
          </cell>
          <cell r="Q688">
            <v>0.49099993705749512</v>
          </cell>
          <cell r="R688">
            <v>0.49099993705749512</v>
          </cell>
          <cell r="S688">
            <v>0.49099993705749512</v>
          </cell>
          <cell r="T688">
            <v>0.49099993705749512</v>
          </cell>
          <cell r="U688">
            <v>0.49099993705749512</v>
          </cell>
          <cell r="V688">
            <v>0.49099993705749512</v>
          </cell>
          <cell r="W688">
            <v>0.49099993705749512</v>
          </cell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>
            <v>0.49099993705749512</v>
          </cell>
          <cell r="G689">
            <v>0.49099993705749512</v>
          </cell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>
            <v>0.59599971771240234</v>
          </cell>
          <cell r="Q689">
            <v>0.59599971771240234</v>
          </cell>
          <cell r="R689">
            <v>0.59599971771240234</v>
          </cell>
          <cell r="S689">
            <v>0.59599971771240234</v>
          </cell>
          <cell r="T689">
            <v>0.59599971771240234</v>
          </cell>
          <cell r="U689">
            <v>0.59599971771240234</v>
          </cell>
          <cell r="V689">
            <v>0.59599971771240234</v>
          </cell>
          <cell r="W689">
            <v>0.59599971771240234</v>
          </cell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>
            <v>0.59599971771240234</v>
          </cell>
          <cell r="G690">
            <v>0.59599971771240234</v>
          </cell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>
            <v>0.67399978637695313</v>
          </cell>
          <cell r="Q690">
            <v>0.67399978637695313</v>
          </cell>
          <cell r="R690">
            <v>0.67399978637695313</v>
          </cell>
          <cell r="S690">
            <v>0.67399978637695313</v>
          </cell>
          <cell r="T690">
            <v>0.67399978637695313</v>
          </cell>
          <cell r="U690">
            <v>0.67399978637695313</v>
          </cell>
          <cell r="V690">
            <v>0.67399978637695313</v>
          </cell>
          <cell r="W690">
            <v>0.67399978637695313</v>
          </cell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>
            <v>0.72999954223632813</v>
          </cell>
          <cell r="Q691">
            <v>0.72999954223632813</v>
          </cell>
          <cell r="R691">
            <v>0.72999954223632813</v>
          </cell>
          <cell r="S691">
            <v>0.72999954223632813</v>
          </cell>
          <cell r="T691">
            <v>0.72999954223632813</v>
          </cell>
          <cell r="U691">
            <v>0.72999954223632813</v>
          </cell>
          <cell r="V691">
            <v>0.72999954223632813</v>
          </cell>
          <cell r="W691">
            <v>0.72999954223632813</v>
          </cell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>
            <v>0.59799957275390625</v>
          </cell>
          <cell r="N692">
            <v>0.59799957275390625</v>
          </cell>
          <cell r="O692">
            <v>0.59799957275390625</v>
          </cell>
          <cell r="P692">
            <v>0.59799957275390625</v>
          </cell>
          <cell r="Q692">
            <v>0.59799957275390625</v>
          </cell>
          <cell r="R692">
            <v>0.59799957275390625</v>
          </cell>
          <cell r="S692">
            <v>0.59799957275390625</v>
          </cell>
          <cell r="T692">
            <v>0.59799957275390625</v>
          </cell>
          <cell r="U692">
            <v>0.59799957275390625</v>
          </cell>
          <cell r="V692">
            <v>0.59799957275390625</v>
          </cell>
          <cell r="W692">
            <v>0.59799957275390625</v>
          </cell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>
            <v>0.65999984741210938</v>
          </cell>
          <cell r="N693">
            <v>0.65999984741210938</v>
          </cell>
          <cell r="O693">
            <v>0.65999984741210938</v>
          </cell>
          <cell r="P693">
            <v>0.65999984741210938</v>
          </cell>
          <cell r="Q693">
            <v>0.65999984741210938</v>
          </cell>
          <cell r="R693">
            <v>0.65999984741210938</v>
          </cell>
          <cell r="S693">
            <v>0.65999984741210938</v>
          </cell>
          <cell r="T693">
            <v>0.65999984741210938</v>
          </cell>
          <cell r="U693">
            <v>0.65999984741210938</v>
          </cell>
          <cell r="V693">
            <v>0.65999984741210938</v>
          </cell>
          <cell r="W693">
            <v>0.65999984741210938</v>
          </cell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>
            <v>0.78099966049194336</v>
          </cell>
          <cell r="Q696">
            <v>0.78099966049194336</v>
          </cell>
          <cell r="R696">
            <v>0.78099966049194336</v>
          </cell>
          <cell r="S696">
            <v>0.78099966049194336</v>
          </cell>
          <cell r="T696">
            <v>0.78099966049194336</v>
          </cell>
          <cell r="U696">
            <v>0.78099966049194336</v>
          </cell>
          <cell r="V696">
            <v>0.78099966049194336</v>
          </cell>
          <cell r="W696">
            <v>0.78099966049194336</v>
          </cell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>
            <v>0.9589996337890625</v>
          </cell>
          <cell r="W697">
            <v>0.9589996337890625</v>
          </cell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>
            <v>0.66899967193603516</v>
          </cell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>
            <v>0.64899969100952148</v>
          </cell>
          <cell r="Q699">
            <v>0.64899969100952148</v>
          </cell>
          <cell r="R699">
            <v>0.64899969100952148</v>
          </cell>
          <cell r="S699">
            <v>0.64899969100952148</v>
          </cell>
          <cell r="T699">
            <v>0.64899969100952148</v>
          </cell>
          <cell r="U699">
            <v>0.64899969100952148</v>
          </cell>
          <cell r="V699">
            <v>0.64899969100952148</v>
          </cell>
          <cell r="W699">
            <v>0.64899969100952148</v>
          </cell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>
            <v>0.83099985122680664</v>
          </cell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>
            <v>0.79699993133544922</v>
          </cell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>
            <v>0.56299972534179688</v>
          </cell>
          <cell r="W702">
            <v>0.56299972534179688</v>
          </cell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>
            <v>0.69499969482421875</v>
          </cell>
          <cell r="W703">
            <v>0.69499969482421875</v>
          </cell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>
            <v>0.60299968719482422</v>
          </cell>
          <cell r="Q704">
            <v>0.60299968719482422</v>
          </cell>
          <cell r="R704">
            <v>0.60299968719482422</v>
          </cell>
          <cell r="S704">
            <v>0.60299968719482422</v>
          </cell>
          <cell r="T704">
            <v>0.60299968719482422</v>
          </cell>
          <cell r="U704">
            <v>0.60299968719482422</v>
          </cell>
          <cell r="V704">
            <v>0.60299968719482422</v>
          </cell>
          <cell r="W704">
            <v>0.60299968719482422</v>
          </cell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>
            <v>0.57199954986572266</v>
          </cell>
          <cell r="Q705">
            <v>0.57199954986572266</v>
          </cell>
          <cell r="R705">
            <v>0.57199954986572266</v>
          </cell>
          <cell r="S705">
            <v>0.57199954986572266</v>
          </cell>
          <cell r="T705">
            <v>0.57199954986572266</v>
          </cell>
          <cell r="U705">
            <v>0.57199954986572266</v>
          </cell>
          <cell r="V705">
            <v>0.57199954986572266</v>
          </cell>
          <cell r="W705">
            <v>0.57199954986572266</v>
          </cell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>
            <v>0.3879997730255127</v>
          </cell>
          <cell r="U706">
            <v>0.3879997730255127</v>
          </cell>
          <cell r="V706">
            <v>0.3879997730255127</v>
          </cell>
          <cell r="W706">
            <v>0.3879997730255127</v>
          </cell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>
            <v>0.31099987030029297</v>
          </cell>
          <cell r="U707">
            <v>0.31099987030029297</v>
          </cell>
          <cell r="V707">
            <v>0.31099987030029297</v>
          </cell>
          <cell r="W707">
            <v>0.31099987030029297</v>
          </cell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>
            <v>0.57799959182739258</v>
          </cell>
          <cell r="Q708">
            <v>0.57799959182739258</v>
          </cell>
          <cell r="R708">
            <v>0.57799959182739258</v>
          </cell>
          <cell r="S708">
            <v>0.57799959182739258</v>
          </cell>
          <cell r="T708">
            <v>0.57799959182739258</v>
          </cell>
          <cell r="U708">
            <v>0.57799959182739258</v>
          </cell>
          <cell r="V708">
            <v>0.57799959182739258</v>
          </cell>
          <cell r="W708">
            <v>0.57799959182739258</v>
          </cell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>
            <v>0.61799955368041992</v>
          </cell>
          <cell r="N709">
            <v>0.61799955368041992</v>
          </cell>
          <cell r="O709">
            <v>0.61799955368041992</v>
          </cell>
          <cell r="P709">
            <v>0.61799955368041992</v>
          </cell>
          <cell r="Q709">
            <v>0.61799955368041992</v>
          </cell>
          <cell r="R709">
            <v>0.61799955368041992</v>
          </cell>
          <cell r="S709">
            <v>0.61799955368041992</v>
          </cell>
          <cell r="T709">
            <v>0.61799955368041992</v>
          </cell>
          <cell r="U709">
            <v>0.61799955368041992</v>
          </cell>
          <cell r="V709">
            <v>0.61799955368041992</v>
          </cell>
          <cell r="W709">
            <v>0.61799955368041992</v>
          </cell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>
            <v>0.71999979019165039</v>
          </cell>
          <cell r="Q710">
            <v>0.71999979019165039</v>
          </cell>
          <cell r="R710">
            <v>0.71999979019165039</v>
          </cell>
          <cell r="S710">
            <v>0.71999979019165039</v>
          </cell>
          <cell r="T710">
            <v>0.71999979019165039</v>
          </cell>
          <cell r="U710">
            <v>0.71999979019165039</v>
          </cell>
          <cell r="V710">
            <v>0.71999979019165039</v>
          </cell>
          <cell r="W710">
            <v>0.71999979019165039</v>
          </cell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>
            <v>0.92299985885620117</v>
          </cell>
          <cell r="Q712">
            <v>0.92299985885620117</v>
          </cell>
          <cell r="R712">
            <v>0.92299985885620117</v>
          </cell>
          <cell r="S712">
            <v>0.92299985885620117</v>
          </cell>
          <cell r="T712">
            <v>0.92299985885620117</v>
          </cell>
          <cell r="U712">
            <v>0.92299985885620117</v>
          </cell>
          <cell r="V712">
            <v>0.92299985885620117</v>
          </cell>
          <cell r="W712">
            <v>0.92299985885620117</v>
          </cell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>
            <v>0.74499988555908203</v>
          </cell>
          <cell r="N716">
            <v>0.74499988555908203</v>
          </cell>
          <cell r="O716">
            <v>0.74499988555908203</v>
          </cell>
          <cell r="P716">
            <v>0.74499988555908203</v>
          </cell>
          <cell r="Q716">
            <v>0.74499988555908203</v>
          </cell>
          <cell r="R716">
            <v>0.74499988555908203</v>
          </cell>
          <cell r="S716">
            <v>0.74499988555908203</v>
          </cell>
          <cell r="T716">
            <v>0.74499988555908203</v>
          </cell>
          <cell r="U716">
            <v>0.74499988555908203</v>
          </cell>
          <cell r="V716">
            <v>0.74499988555908203</v>
          </cell>
          <cell r="W716">
            <v>0.74499988555908203</v>
          </cell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>
            <v>0.70799970626831055</v>
          </cell>
          <cell r="Q717">
            <v>0.70799970626831055</v>
          </cell>
          <cell r="R717">
            <v>0.70799970626831055</v>
          </cell>
          <cell r="S717">
            <v>0.70799970626831055</v>
          </cell>
          <cell r="T717">
            <v>0.70799970626831055</v>
          </cell>
          <cell r="U717">
            <v>0.70799970626831055</v>
          </cell>
          <cell r="V717">
            <v>0.70799970626831055</v>
          </cell>
          <cell r="W717">
            <v>0.70799970626831055</v>
          </cell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>
            <v>0.67199993133544922</v>
          </cell>
          <cell r="N718">
            <v>0.67199993133544922</v>
          </cell>
          <cell r="O718">
            <v>0.67199993133544922</v>
          </cell>
          <cell r="P718">
            <v>0.67199993133544922</v>
          </cell>
          <cell r="Q718">
            <v>0.67199993133544922</v>
          </cell>
          <cell r="R718">
            <v>0.67199993133544922</v>
          </cell>
          <cell r="S718">
            <v>0.67199993133544922</v>
          </cell>
          <cell r="T718">
            <v>0.67199993133544922</v>
          </cell>
          <cell r="U718">
            <v>0.67199993133544922</v>
          </cell>
          <cell r="V718">
            <v>0.67199993133544922</v>
          </cell>
          <cell r="W718">
            <v>0.67199993133544922</v>
          </cell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>
            <v>0.73899984359741211</v>
          </cell>
          <cell r="N723">
            <v>0.73899984359741211</v>
          </cell>
          <cell r="O723">
            <v>0.73899984359741211</v>
          </cell>
          <cell r="P723">
            <v>0.73899984359741211</v>
          </cell>
          <cell r="Q723">
            <v>0.73899984359741211</v>
          </cell>
          <cell r="R723">
            <v>0.73899984359741211</v>
          </cell>
          <cell r="S723">
            <v>0.73899984359741211</v>
          </cell>
          <cell r="T723">
            <v>0.73899984359741211</v>
          </cell>
          <cell r="U723">
            <v>0.73899984359741211</v>
          </cell>
          <cell r="V723">
            <v>0.73899984359741211</v>
          </cell>
          <cell r="W723">
            <v>0.73899984359741211</v>
          </cell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>
            <v>0.66099977493286133</v>
          </cell>
          <cell r="Q726">
            <v>0.66099977493286133</v>
          </cell>
          <cell r="R726">
            <v>0.66099977493286133</v>
          </cell>
          <cell r="S726">
            <v>0.66099977493286133</v>
          </cell>
          <cell r="T726">
            <v>0.66099977493286133</v>
          </cell>
          <cell r="U726">
            <v>0.66099977493286133</v>
          </cell>
          <cell r="V726">
            <v>0.66099977493286133</v>
          </cell>
          <cell r="W726">
            <v>0.66099977493286133</v>
          </cell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>
            <v>0.67299985885620117</v>
          </cell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>
            <v>0.61299991607666016</v>
          </cell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>
            <v>0.53799962997436523</v>
          </cell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>
            <v>0.59799957275390625</v>
          </cell>
          <cell r="Q753">
            <v>0.59799957275390625</v>
          </cell>
          <cell r="R753">
            <v>0.59799957275390625</v>
          </cell>
          <cell r="S753">
            <v>0.59799957275390625</v>
          </cell>
          <cell r="T753">
            <v>0.59799957275390625</v>
          </cell>
          <cell r="U753">
            <v>0.59799957275390625</v>
          </cell>
          <cell r="V753">
            <v>0.59799957275390625</v>
          </cell>
          <cell r="W753">
            <v>0.59799957275390625</v>
          </cell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>
            <v>0.62299966812133789</v>
          </cell>
          <cell r="Q754">
            <v>0.62299966812133789</v>
          </cell>
          <cell r="R754">
            <v>0.62299966812133789</v>
          </cell>
          <cell r="S754">
            <v>0.62299966812133789</v>
          </cell>
          <cell r="T754">
            <v>0.62299966812133789</v>
          </cell>
          <cell r="U754">
            <v>0.62299966812133789</v>
          </cell>
          <cell r="V754">
            <v>0.62299966812133789</v>
          </cell>
          <cell r="W754">
            <v>0.62299966812133789</v>
          </cell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>
            <v>0.59399986267089844</v>
          </cell>
          <cell r="Q755">
            <v>0.59399986267089844</v>
          </cell>
          <cell r="R755">
            <v>0.59399986267089844</v>
          </cell>
          <cell r="S755">
            <v>0.59399986267089844</v>
          </cell>
          <cell r="T755">
            <v>0.59399986267089844</v>
          </cell>
          <cell r="U755">
            <v>0.59399986267089844</v>
          </cell>
          <cell r="V755">
            <v>0.59399986267089844</v>
          </cell>
          <cell r="W755">
            <v>0.59399986267089844</v>
          </cell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>
            <v>0.67299985885620117</v>
          </cell>
          <cell r="Q756">
            <v>0.67299985885620117</v>
          </cell>
          <cell r="R756">
            <v>0.67299985885620117</v>
          </cell>
          <cell r="S756">
            <v>0.67299985885620117</v>
          </cell>
          <cell r="T756">
            <v>0.67299985885620117</v>
          </cell>
          <cell r="U756">
            <v>0.67299985885620117</v>
          </cell>
          <cell r="V756">
            <v>0.67299985885620117</v>
          </cell>
          <cell r="W756">
            <v>0.67299985885620117</v>
          </cell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>
            <v>0.50699996948242188</v>
          </cell>
          <cell r="Q757">
            <v>0.50699996948242188</v>
          </cell>
          <cell r="R757">
            <v>0.50699996948242188</v>
          </cell>
          <cell r="S757">
            <v>0.50699996948242188</v>
          </cell>
          <cell r="T757">
            <v>0.50699996948242188</v>
          </cell>
          <cell r="U757">
            <v>0.50699996948242188</v>
          </cell>
          <cell r="V757">
            <v>0.50699996948242188</v>
          </cell>
          <cell r="W757">
            <v>0.50699996948242188</v>
          </cell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>
            <v>0.59599971771240234</v>
          </cell>
          <cell r="Q758">
            <v>0.59599971771240234</v>
          </cell>
          <cell r="R758">
            <v>0.59599971771240234</v>
          </cell>
          <cell r="S758">
            <v>0.59599971771240234</v>
          </cell>
          <cell r="T758">
            <v>0.59599971771240234</v>
          </cell>
          <cell r="U758">
            <v>0.59599971771240234</v>
          </cell>
          <cell r="V758">
            <v>0.59599971771240234</v>
          </cell>
          <cell r="W758">
            <v>0.59599971771240234</v>
          </cell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>
            <v>0.62199974060058594</v>
          </cell>
          <cell r="Q759">
            <v>0.62199974060058594</v>
          </cell>
          <cell r="R759">
            <v>0.62199974060058594</v>
          </cell>
          <cell r="S759">
            <v>0.62199974060058594</v>
          </cell>
          <cell r="T759">
            <v>0.62199974060058594</v>
          </cell>
          <cell r="U759">
            <v>0.62199974060058594</v>
          </cell>
          <cell r="V759">
            <v>0.62199974060058594</v>
          </cell>
          <cell r="W759">
            <v>0.62199974060058594</v>
          </cell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>
            <v>0.32399988174438477</v>
          </cell>
          <cell r="Q760">
            <v>0.32399988174438477</v>
          </cell>
          <cell r="R760">
            <v>0.32399988174438477</v>
          </cell>
          <cell r="S760">
            <v>0.32399988174438477</v>
          </cell>
          <cell r="T760">
            <v>0.32399988174438477</v>
          </cell>
          <cell r="U760">
            <v>0.32399988174438477</v>
          </cell>
          <cell r="V760">
            <v>0.32399988174438477</v>
          </cell>
          <cell r="W760">
            <v>0.32399988174438477</v>
          </cell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>
            <v>0.28999996185302734</v>
          </cell>
          <cell r="Q761">
            <v>0.28999996185302734</v>
          </cell>
          <cell r="R761">
            <v>0.28999996185302734</v>
          </cell>
          <cell r="S761">
            <v>0.28999996185302734</v>
          </cell>
          <cell r="T761">
            <v>0.28999996185302734</v>
          </cell>
          <cell r="U761">
            <v>0.28999996185302734</v>
          </cell>
          <cell r="V761">
            <v>0.28999996185302734</v>
          </cell>
          <cell r="W761">
            <v>0.28999996185302734</v>
          </cell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>
            <v>0.51599979400634766</v>
          </cell>
          <cell r="Q762">
            <v>0.51599979400634766</v>
          </cell>
          <cell r="R762">
            <v>0.51599979400634766</v>
          </cell>
          <cell r="S762">
            <v>0.51599979400634766</v>
          </cell>
          <cell r="T762">
            <v>0.51599979400634766</v>
          </cell>
          <cell r="U762">
            <v>0.51599979400634766</v>
          </cell>
          <cell r="V762">
            <v>0.51599979400634766</v>
          </cell>
          <cell r="W762">
            <v>0.51599979400634766</v>
          </cell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>
            <v>0.47799992561340332</v>
          </cell>
          <cell r="Q763">
            <v>0.47799992561340332</v>
          </cell>
          <cell r="R763">
            <v>0.47799992561340332</v>
          </cell>
          <cell r="S763">
            <v>0.47799992561340332</v>
          </cell>
          <cell r="T763">
            <v>0.47799992561340332</v>
          </cell>
          <cell r="U763">
            <v>0.47799992561340332</v>
          </cell>
          <cell r="V763">
            <v>0.47799992561340332</v>
          </cell>
          <cell r="W763">
            <v>0.47799992561340332</v>
          </cell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>
            <v>0.55099964141845703</v>
          </cell>
          <cell r="Q764">
            <v>0.55099964141845703</v>
          </cell>
          <cell r="R764">
            <v>0.55099964141845703</v>
          </cell>
          <cell r="S764">
            <v>0.55099964141845703</v>
          </cell>
          <cell r="T764">
            <v>0.55099964141845703</v>
          </cell>
          <cell r="U764">
            <v>0.55099964141845703</v>
          </cell>
          <cell r="V764">
            <v>0.55099964141845703</v>
          </cell>
          <cell r="W764">
            <v>0.55099964141845703</v>
          </cell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>
            <v>0.71199989318847656</v>
          </cell>
          <cell r="Q765">
            <v>0.71199989318847656</v>
          </cell>
          <cell r="R765">
            <v>0.71199989318847656</v>
          </cell>
          <cell r="S765">
            <v>0.71199989318847656</v>
          </cell>
          <cell r="T765">
            <v>0.71199989318847656</v>
          </cell>
          <cell r="U765">
            <v>0.71199989318847656</v>
          </cell>
          <cell r="V765">
            <v>0.71199989318847656</v>
          </cell>
          <cell r="W765">
            <v>0.71199989318847656</v>
          </cell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>
            <v>0.66699981689453125</v>
          </cell>
          <cell r="Q766">
            <v>0.66699981689453125</v>
          </cell>
          <cell r="R766">
            <v>0.66699981689453125</v>
          </cell>
          <cell r="S766">
            <v>0.66699981689453125</v>
          </cell>
          <cell r="T766">
            <v>0.66699981689453125</v>
          </cell>
          <cell r="U766">
            <v>0.66699981689453125</v>
          </cell>
          <cell r="V766">
            <v>0.66699981689453125</v>
          </cell>
          <cell r="W766">
            <v>0.66699981689453125</v>
          </cell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>
            <v>0.40099978446960449</v>
          </cell>
          <cell r="Q767">
            <v>0.40099978446960449</v>
          </cell>
          <cell r="R767">
            <v>0.40099978446960449</v>
          </cell>
          <cell r="S767">
            <v>0.40099978446960449</v>
          </cell>
          <cell r="T767">
            <v>0.40099978446960449</v>
          </cell>
          <cell r="U767">
            <v>0.40099978446960449</v>
          </cell>
          <cell r="V767">
            <v>0.40099978446960449</v>
          </cell>
          <cell r="W767">
            <v>0.40099978446960449</v>
          </cell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>
            <v>0.34199976921081543</v>
          </cell>
          <cell r="Q768">
            <v>0.34199976921081543</v>
          </cell>
          <cell r="R768">
            <v>0.34199976921081543</v>
          </cell>
          <cell r="S768">
            <v>0.34199976921081543</v>
          </cell>
          <cell r="T768">
            <v>0.34199976921081543</v>
          </cell>
          <cell r="U768">
            <v>0.34199976921081543</v>
          </cell>
          <cell r="V768">
            <v>0.34199976921081543</v>
          </cell>
          <cell r="W768">
            <v>0.34199976921081543</v>
          </cell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>
            <v>0.29799985885620117</v>
          </cell>
          <cell r="Q769">
            <v>0.29799985885620117</v>
          </cell>
          <cell r="R769">
            <v>0.29799985885620117</v>
          </cell>
          <cell r="S769">
            <v>0.29799985885620117</v>
          </cell>
          <cell r="T769">
            <v>0.29799985885620117</v>
          </cell>
          <cell r="U769">
            <v>0.29799985885620117</v>
          </cell>
          <cell r="V769">
            <v>0.29799985885620117</v>
          </cell>
          <cell r="W769">
            <v>0.29799985885620117</v>
          </cell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>
            <v>0.29799985885620117</v>
          </cell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>
            <v>0.78099966049194336</v>
          </cell>
          <cell r="Q770">
            <v>0.78099966049194336</v>
          </cell>
          <cell r="R770">
            <v>0.78099966049194336</v>
          </cell>
          <cell r="S770">
            <v>0.78099966049194336</v>
          </cell>
          <cell r="T770">
            <v>0.78099966049194336</v>
          </cell>
          <cell r="U770">
            <v>0.78099966049194336</v>
          </cell>
          <cell r="V770">
            <v>0.78099966049194336</v>
          </cell>
          <cell r="W770">
            <v>0.78099966049194336</v>
          </cell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>
            <v>0.49099993705749512</v>
          </cell>
          <cell r="Q771">
            <v>0.49099993705749512</v>
          </cell>
          <cell r="R771">
            <v>0.49099993705749512</v>
          </cell>
          <cell r="S771">
            <v>0.49099993705749512</v>
          </cell>
          <cell r="T771">
            <v>0.49099993705749512</v>
          </cell>
          <cell r="U771">
            <v>0.49099993705749512</v>
          </cell>
          <cell r="V771">
            <v>0.49099993705749512</v>
          </cell>
          <cell r="W771">
            <v>0.49099993705749512</v>
          </cell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>
            <v>0.49099993705749512</v>
          </cell>
          <cell r="G772">
            <v>0.49099993705749512</v>
          </cell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>
            <v>0.59599971771240234</v>
          </cell>
          <cell r="Q772">
            <v>0.59599971771240234</v>
          </cell>
          <cell r="R772">
            <v>0.59599971771240234</v>
          </cell>
          <cell r="S772">
            <v>0.59599971771240234</v>
          </cell>
          <cell r="T772">
            <v>0.59599971771240234</v>
          </cell>
          <cell r="U772">
            <v>0.59599971771240234</v>
          </cell>
          <cell r="V772">
            <v>0.59599971771240234</v>
          </cell>
          <cell r="W772">
            <v>0.59599971771240234</v>
          </cell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>
            <v>0.59599971771240234</v>
          </cell>
          <cell r="G773">
            <v>0.59599971771240234</v>
          </cell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>
            <v>0.67399978637695313</v>
          </cell>
          <cell r="Q773">
            <v>0.67399978637695313</v>
          </cell>
          <cell r="R773">
            <v>0.67399978637695313</v>
          </cell>
          <cell r="S773">
            <v>0.67399978637695313</v>
          </cell>
          <cell r="T773">
            <v>0.67399978637695313</v>
          </cell>
          <cell r="U773">
            <v>0.67399978637695313</v>
          </cell>
          <cell r="V773">
            <v>0.67399978637695313</v>
          </cell>
          <cell r="W773">
            <v>0.67399978637695313</v>
          </cell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>
            <v>0.63599967956542969</v>
          </cell>
          <cell r="N774">
            <v>0.63599967956542969</v>
          </cell>
          <cell r="O774">
            <v>0.63599967956542969</v>
          </cell>
          <cell r="P774">
            <v>0.63599967956542969</v>
          </cell>
          <cell r="Q774">
            <v>0.63599967956542969</v>
          </cell>
          <cell r="R774">
            <v>0.63599967956542969</v>
          </cell>
          <cell r="S774">
            <v>0.63599967956542969</v>
          </cell>
          <cell r="T774">
            <v>0.63599967956542969</v>
          </cell>
          <cell r="U774">
            <v>0.63599967956542969</v>
          </cell>
          <cell r="V774">
            <v>0.63599967956542969</v>
          </cell>
          <cell r="W774">
            <v>0.63599967956542969</v>
          </cell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>
            <v>0.52299976348876953</v>
          </cell>
          <cell r="N775">
            <v>0.52299976348876953</v>
          </cell>
          <cell r="O775">
            <v>0.52299976348876953</v>
          </cell>
          <cell r="P775">
            <v>0.52299976348876953</v>
          </cell>
          <cell r="Q775">
            <v>0.52299976348876953</v>
          </cell>
          <cell r="R775">
            <v>0.52299976348876953</v>
          </cell>
          <cell r="S775">
            <v>0.52299976348876953</v>
          </cell>
          <cell r="T775">
            <v>0.52299976348876953</v>
          </cell>
          <cell r="U775">
            <v>0.52299976348876953</v>
          </cell>
          <cell r="V775">
            <v>0.52299976348876953</v>
          </cell>
          <cell r="W775">
            <v>0.52299976348876953</v>
          </cell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>
            <v>0.63399982452392578</v>
          </cell>
          <cell r="N776">
            <v>0.63399982452392578</v>
          </cell>
          <cell r="O776">
            <v>0.63399982452392578</v>
          </cell>
          <cell r="P776">
            <v>0.63399982452392578</v>
          </cell>
          <cell r="Q776">
            <v>0.63399982452392578</v>
          </cell>
          <cell r="R776">
            <v>0.63399982452392578</v>
          </cell>
          <cell r="S776">
            <v>0.63399982452392578</v>
          </cell>
          <cell r="T776">
            <v>0.63399982452392578</v>
          </cell>
          <cell r="U776">
            <v>0.63399982452392578</v>
          </cell>
          <cell r="V776">
            <v>0.63399982452392578</v>
          </cell>
          <cell r="W776">
            <v>0.63399982452392578</v>
          </cell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>
            <v>0.58199977874755859</v>
          </cell>
          <cell r="N777">
            <v>0.58199977874755859</v>
          </cell>
          <cell r="O777">
            <v>0.58199977874755859</v>
          </cell>
          <cell r="P777">
            <v>0.58199977874755859</v>
          </cell>
          <cell r="Q777">
            <v>0.58199977874755859</v>
          </cell>
          <cell r="R777">
            <v>0.58199977874755859</v>
          </cell>
          <cell r="S777">
            <v>0.58199977874755859</v>
          </cell>
          <cell r="T777">
            <v>0.58199977874755859</v>
          </cell>
          <cell r="U777">
            <v>0.58199977874755859</v>
          </cell>
          <cell r="V777">
            <v>0.58199977874755859</v>
          </cell>
          <cell r="W777">
            <v>0.58199977874755859</v>
          </cell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>
            <v>0.72999954223632813</v>
          </cell>
          <cell r="Q778">
            <v>0.72999954223632813</v>
          </cell>
          <cell r="R778">
            <v>0.72999954223632813</v>
          </cell>
          <cell r="S778">
            <v>0.72999954223632813</v>
          </cell>
          <cell r="T778">
            <v>0.72999954223632813</v>
          </cell>
          <cell r="U778">
            <v>0.72999954223632813</v>
          </cell>
          <cell r="V778">
            <v>0.72999954223632813</v>
          </cell>
          <cell r="W778">
            <v>0.72999954223632813</v>
          </cell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>
            <v>0.59799957275390625</v>
          </cell>
          <cell r="N779">
            <v>0.59799957275390625</v>
          </cell>
          <cell r="O779">
            <v>0.59799957275390625</v>
          </cell>
          <cell r="P779">
            <v>0.59799957275390625</v>
          </cell>
          <cell r="Q779">
            <v>0.59799957275390625</v>
          </cell>
          <cell r="R779">
            <v>0.59799957275390625</v>
          </cell>
          <cell r="S779">
            <v>0.59799957275390625</v>
          </cell>
          <cell r="T779">
            <v>0.59799957275390625</v>
          </cell>
          <cell r="U779">
            <v>0.59799957275390625</v>
          </cell>
          <cell r="V779">
            <v>0.59799957275390625</v>
          </cell>
          <cell r="W779">
            <v>0.59799957275390625</v>
          </cell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>
            <v>0.65999984741210938</v>
          </cell>
          <cell r="N780">
            <v>0.65999984741210938</v>
          </cell>
          <cell r="O780">
            <v>0.65999984741210938</v>
          </cell>
          <cell r="P780">
            <v>0.65999984741210938</v>
          </cell>
          <cell r="Q780">
            <v>0.65999984741210938</v>
          </cell>
          <cell r="R780">
            <v>0.65999984741210938</v>
          </cell>
          <cell r="S780">
            <v>0.65999984741210938</v>
          </cell>
          <cell r="T780">
            <v>0.65999984741210938</v>
          </cell>
          <cell r="U780">
            <v>0.65999984741210938</v>
          </cell>
          <cell r="V780">
            <v>0.65999984741210938</v>
          </cell>
          <cell r="W780">
            <v>0.65999984741210938</v>
          </cell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>
            <v>0.65999984741210938</v>
          </cell>
          <cell r="G781">
            <v>0.65999984741210938</v>
          </cell>
          <cell r="H781">
            <v>0.65999984741210938</v>
          </cell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>
            <v>0.47699999809265137</v>
          </cell>
          <cell r="G782">
            <v>0.47699999809265137</v>
          </cell>
          <cell r="H782">
            <v>0.47699999809265137</v>
          </cell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>
            <v>0.47699999809265137</v>
          </cell>
          <cell r="G783">
            <v>0.47699999809265137</v>
          </cell>
          <cell r="H783">
            <v>0.47699999809265137</v>
          </cell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>
            <v>0.47699999809265137</v>
          </cell>
          <cell r="G784">
            <v>0.47699999809265137</v>
          </cell>
          <cell r="H784">
            <v>0.47699999809265137</v>
          </cell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>
            <v>0.53899955749511719</v>
          </cell>
          <cell r="G785">
            <v>0.53899955749511719</v>
          </cell>
          <cell r="H785">
            <v>0.53899955749511719</v>
          </cell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>
            <v>0.56699991226196289</v>
          </cell>
          <cell r="V785">
            <v>0.56699991226196289</v>
          </cell>
          <cell r="W785">
            <v>0.56699991226196289</v>
          </cell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>
            <v>0.56699991226196289</v>
          </cell>
          <cell r="G786">
            <v>0.56699991226196289</v>
          </cell>
          <cell r="H786">
            <v>0.56699991226196289</v>
          </cell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>
            <v>0.60099983215332031</v>
          </cell>
          <cell r="V786">
            <v>0.60099983215332031</v>
          </cell>
          <cell r="W786">
            <v>0.60099983215332031</v>
          </cell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>
            <v>0.60099983215332031</v>
          </cell>
          <cell r="G787">
            <v>0.60099983215332031</v>
          </cell>
          <cell r="H787">
            <v>0.60099983215332031</v>
          </cell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>
            <v>0.67699956893920898</v>
          </cell>
          <cell r="V787">
            <v>0.67699956893920898</v>
          </cell>
          <cell r="W787">
            <v>0.67699956893920898</v>
          </cell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>
            <v>0.67699956893920898</v>
          </cell>
          <cell r="G788">
            <v>0.67699956893920898</v>
          </cell>
          <cell r="H788">
            <v>0.67699956893920898</v>
          </cell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>
            <v>0.53899955749511719</v>
          </cell>
          <cell r="G789">
            <v>0.53899955749511719</v>
          </cell>
          <cell r="H789">
            <v>0.53899955749511719</v>
          </cell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>
            <v>0.53899955749511719</v>
          </cell>
          <cell r="G790">
            <v>0.53899955749511719</v>
          </cell>
          <cell r="H790">
            <v>0.53899955749511719</v>
          </cell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>
            <v>0.5429997444152832</v>
          </cell>
          <cell r="G791">
            <v>0.5429997444152832</v>
          </cell>
          <cell r="H791">
            <v>0.5429997444152832</v>
          </cell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>
            <v>0.5429997444152832</v>
          </cell>
          <cell r="G792">
            <v>0.5429997444152832</v>
          </cell>
          <cell r="H792">
            <v>0.5429997444152832</v>
          </cell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>
            <v>0.5429997444152832</v>
          </cell>
          <cell r="G793">
            <v>0.5429997444152832</v>
          </cell>
          <cell r="H793">
            <v>0.5429997444152832</v>
          </cell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>
            <v>0.5429997444152832</v>
          </cell>
          <cell r="G794">
            <v>0.5429997444152832</v>
          </cell>
          <cell r="H794">
            <v>0.5429997444152832</v>
          </cell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>
            <v>0.5429997444152832</v>
          </cell>
          <cell r="G795">
            <v>0.5429997444152832</v>
          </cell>
          <cell r="H795">
            <v>0.5429997444152832</v>
          </cell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>
            <v>0.5429997444152832</v>
          </cell>
          <cell r="G796">
            <v>0.5429997444152832</v>
          </cell>
          <cell r="H796">
            <v>0.5429997444152832</v>
          </cell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>
            <v>0.54499959945678711</v>
          </cell>
          <cell r="G797">
            <v>0.54499959945678711</v>
          </cell>
          <cell r="H797">
            <v>0.54499959945678711</v>
          </cell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>
            <v>0.55099964141845703</v>
          </cell>
          <cell r="G798">
            <v>0.55099964141845703</v>
          </cell>
          <cell r="H798">
            <v>0.55099964141845703</v>
          </cell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>
            <v>0.55199956893920898</v>
          </cell>
          <cell r="G799">
            <v>0.55199956893920898</v>
          </cell>
          <cell r="H799">
            <v>0.55199956893920898</v>
          </cell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>
            <v>0.55199956893920898</v>
          </cell>
          <cell r="G800">
            <v>0.55199956893920898</v>
          </cell>
          <cell r="H800">
            <v>0.55199956893920898</v>
          </cell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>
            <v>0.55199956893920898</v>
          </cell>
          <cell r="G801">
            <v>0.55199956893920898</v>
          </cell>
          <cell r="H801">
            <v>0.55199956893920898</v>
          </cell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>
            <v>0.55399990081787109</v>
          </cell>
          <cell r="G802">
            <v>0.55399990081787109</v>
          </cell>
          <cell r="H802">
            <v>0.55399990081787109</v>
          </cell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>
            <v>0.56299972534179688</v>
          </cell>
          <cell r="G803">
            <v>0.56299972534179688</v>
          </cell>
          <cell r="H803">
            <v>0.56299972534179688</v>
          </cell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>
            <v>0.56499958038330078</v>
          </cell>
          <cell r="G804">
            <v>0.56499958038330078</v>
          </cell>
          <cell r="H804">
            <v>0.56499958038330078</v>
          </cell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>
            <v>0.56499958038330078</v>
          </cell>
          <cell r="G805">
            <v>0.56499958038330078</v>
          </cell>
          <cell r="H805">
            <v>0.56499958038330078</v>
          </cell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>
            <v>0.56499958038330078</v>
          </cell>
          <cell r="G806">
            <v>0.56499958038330078</v>
          </cell>
          <cell r="H806">
            <v>0.56499958038330078</v>
          </cell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>
            <v>0.56799983978271484</v>
          </cell>
          <cell r="G807">
            <v>0.56799983978271484</v>
          </cell>
          <cell r="H807">
            <v>0.56799983978271484</v>
          </cell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>
            <v>0.56799983978271484</v>
          </cell>
          <cell r="G808">
            <v>0.56799983978271484</v>
          </cell>
          <cell r="H808">
            <v>0.56799983978271484</v>
          </cell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>
            <v>0.56799983978271484</v>
          </cell>
          <cell r="G809">
            <v>0.56799983978271484</v>
          </cell>
          <cell r="H809">
            <v>0.56799983978271484</v>
          </cell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>
            <v>0.57199954986572266</v>
          </cell>
          <cell r="G810">
            <v>0.57199954986572266</v>
          </cell>
          <cell r="H810">
            <v>0.57199954986572266</v>
          </cell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>
            <v>0.57199954986572266</v>
          </cell>
          <cell r="G811">
            <v>0.57199954986572266</v>
          </cell>
          <cell r="H811">
            <v>0.57199954986572266</v>
          </cell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>
            <v>0.57199954986572266</v>
          </cell>
          <cell r="G812">
            <v>0.57199954986572266</v>
          </cell>
          <cell r="H812">
            <v>0.57199954986572266</v>
          </cell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>
            <v>0.57299995422363281</v>
          </cell>
          <cell r="G813">
            <v>0.57299995422363281</v>
          </cell>
          <cell r="H813">
            <v>0.57299995422363281</v>
          </cell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>
            <v>0.58299970626831055</v>
          </cell>
          <cell r="G814">
            <v>0.58299970626831055</v>
          </cell>
          <cell r="H814">
            <v>0.58299970626831055</v>
          </cell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>
            <v>0.58599996566772461</v>
          </cell>
          <cell r="G815">
            <v>0.58599996566772461</v>
          </cell>
          <cell r="H815">
            <v>0.58599996566772461</v>
          </cell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>
            <v>0.58599996566772461</v>
          </cell>
          <cell r="G816">
            <v>0.58599996566772461</v>
          </cell>
          <cell r="H816">
            <v>0.58599996566772461</v>
          </cell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>
            <v>0.58599996566772461</v>
          </cell>
          <cell r="G817">
            <v>0.58599996566772461</v>
          </cell>
          <cell r="H817">
            <v>0.58599996566772461</v>
          </cell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>
            <v>0.59599971771240234</v>
          </cell>
          <cell r="G818">
            <v>0.59599971771240234</v>
          </cell>
          <cell r="H818">
            <v>0.59599971771240234</v>
          </cell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>
            <v>0.59599971771240234</v>
          </cell>
          <cell r="G819">
            <v>0.59599971771240234</v>
          </cell>
          <cell r="H819">
            <v>0.59599971771240234</v>
          </cell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>
            <v>0.59599971771240234</v>
          </cell>
          <cell r="G820">
            <v>0.59599971771240234</v>
          </cell>
          <cell r="H820">
            <v>0.59599971771240234</v>
          </cell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>
            <v>0.59999990463256836</v>
          </cell>
          <cell r="G821">
            <v>0.59999990463256836</v>
          </cell>
          <cell r="H821">
            <v>0.59999990463256836</v>
          </cell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>
            <v>0.59999990463256836</v>
          </cell>
          <cell r="G822">
            <v>0.59999990463256836</v>
          </cell>
          <cell r="H822">
            <v>0.59999990463256836</v>
          </cell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>
            <v>0.59999990463256836</v>
          </cell>
          <cell r="G823">
            <v>0.59999990463256836</v>
          </cell>
          <cell r="H823">
            <v>0.59999990463256836</v>
          </cell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>
            <v>0.60799980163574219</v>
          </cell>
          <cell r="G824">
            <v>0.60799980163574219</v>
          </cell>
          <cell r="H824">
            <v>0.60799980163574219</v>
          </cell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>
            <v>0.60899972915649414</v>
          </cell>
          <cell r="G825">
            <v>0.60899972915649414</v>
          </cell>
          <cell r="H825">
            <v>0.60899972915649414</v>
          </cell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>
            <v>0.60899972915649414</v>
          </cell>
          <cell r="G826">
            <v>0.60899972915649414</v>
          </cell>
          <cell r="H826">
            <v>0.60899972915649414</v>
          </cell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>
            <v>0.60899972915649414</v>
          </cell>
          <cell r="G827">
            <v>0.60899972915649414</v>
          </cell>
          <cell r="H827">
            <v>0.60899972915649414</v>
          </cell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>
            <v>0.6119999885559082</v>
          </cell>
          <cell r="G828">
            <v>0.6119999885559082</v>
          </cell>
          <cell r="H828">
            <v>0.6119999885559082</v>
          </cell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>
            <v>0.6119999885559082</v>
          </cell>
          <cell r="G829">
            <v>0.6119999885559082</v>
          </cell>
          <cell r="H829">
            <v>0.6119999885559082</v>
          </cell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>
            <v>0.6119999885559082</v>
          </cell>
          <cell r="G830">
            <v>0.6119999885559082</v>
          </cell>
          <cell r="H830">
            <v>0.6119999885559082</v>
          </cell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>
            <v>0.61799955368041992</v>
          </cell>
          <cell r="G831">
            <v>0.61799955368041992</v>
          </cell>
          <cell r="H831">
            <v>0.61799955368041992</v>
          </cell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>
            <v>0.61999988555908203</v>
          </cell>
          <cell r="G832">
            <v>0.61999988555908203</v>
          </cell>
          <cell r="H832">
            <v>0.61999988555908203</v>
          </cell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>
            <v>0.61999988555908203</v>
          </cell>
          <cell r="G833">
            <v>0.61999988555908203</v>
          </cell>
          <cell r="H833">
            <v>0.61999988555908203</v>
          </cell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>
            <v>0.61999988555908203</v>
          </cell>
          <cell r="G834">
            <v>0.61999988555908203</v>
          </cell>
          <cell r="H834">
            <v>0.61999988555908203</v>
          </cell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>
            <v>0.62099981307983398</v>
          </cell>
          <cell r="G835">
            <v>0.62099981307983398</v>
          </cell>
          <cell r="H835">
            <v>0.62099981307983398</v>
          </cell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>
            <v>0.62699985504150391</v>
          </cell>
          <cell r="G836">
            <v>0.62699985504150391</v>
          </cell>
          <cell r="H836">
            <v>0.62699985504150391</v>
          </cell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>
            <v>0.62699985504150391</v>
          </cell>
          <cell r="G837">
            <v>0.62699985504150391</v>
          </cell>
          <cell r="H837">
            <v>0.62699985504150391</v>
          </cell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>
            <v>0.62699985504150391</v>
          </cell>
          <cell r="G838">
            <v>0.62699985504150391</v>
          </cell>
          <cell r="H838">
            <v>0.62699985504150391</v>
          </cell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>
            <v>0.62799978256225586</v>
          </cell>
          <cell r="G839">
            <v>0.62799978256225586</v>
          </cell>
          <cell r="H839">
            <v>0.62799978256225586</v>
          </cell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>
            <v>0.62799978256225586</v>
          </cell>
          <cell r="G840">
            <v>0.62799978256225586</v>
          </cell>
          <cell r="H840">
            <v>0.62799978256225586</v>
          </cell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>
            <v>0.62799978256225586</v>
          </cell>
          <cell r="G841">
            <v>0.62799978256225586</v>
          </cell>
          <cell r="H841">
            <v>0.62799978256225586</v>
          </cell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>
            <v>0.63399982452392578</v>
          </cell>
          <cell r="G842">
            <v>0.63399982452392578</v>
          </cell>
          <cell r="H842">
            <v>0.63399982452392578</v>
          </cell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>
            <v>0.63399982452392578</v>
          </cell>
          <cell r="G843">
            <v>0.63399982452392578</v>
          </cell>
          <cell r="H843">
            <v>0.63399982452392578</v>
          </cell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>
            <v>0.63399982452392578</v>
          </cell>
          <cell r="G844">
            <v>0.63399982452392578</v>
          </cell>
          <cell r="H844">
            <v>0.63399982452392578</v>
          </cell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>
            <v>0.63499975204467773</v>
          </cell>
          <cell r="G845">
            <v>0.63499975204467773</v>
          </cell>
          <cell r="H845">
            <v>0.63499975204467773</v>
          </cell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>
            <v>0.63499975204467773</v>
          </cell>
          <cell r="G846">
            <v>0.63499975204467773</v>
          </cell>
          <cell r="H846">
            <v>0.63499975204467773</v>
          </cell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>
            <v>0.63499975204467773</v>
          </cell>
          <cell r="G847">
            <v>0.63499975204467773</v>
          </cell>
          <cell r="H847">
            <v>0.63499975204467773</v>
          </cell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>
            <v>0.63599967956542969</v>
          </cell>
          <cell r="G848">
            <v>0.63599967956542969</v>
          </cell>
          <cell r="H848">
            <v>0.63599967956542969</v>
          </cell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>
            <v>0.64099979400634766</v>
          </cell>
          <cell r="G849">
            <v>0.64099979400634766</v>
          </cell>
          <cell r="H849">
            <v>0.64099979400634766</v>
          </cell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>
            <v>0.64099979400634766</v>
          </cell>
          <cell r="G850">
            <v>0.64099979400634766</v>
          </cell>
          <cell r="H850">
            <v>0.64099979400634766</v>
          </cell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>
            <v>0.64099979400634766</v>
          </cell>
          <cell r="G851">
            <v>0.64099979400634766</v>
          </cell>
          <cell r="H851">
            <v>0.64099979400634766</v>
          </cell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>
            <v>0.64199972152709961</v>
          </cell>
          <cell r="G852">
            <v>0.64199972152709961</v>
          </cell>
          <cell r="H852">
            <v>0.64199972152709961</v>
          </cell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>
            <v>0.64199972152709961</v>
          </cell>
          <cell r="G853">
            <v>0.64199972152709961</v>
          </cell>
          <cell r="H853">
            <v>0.64199972152709961</v>
          </cell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>
            <v>0.64199972152709961</v>
          </cell>
          <cell r="G854">
            <v>0.64199972152709961</v>
          </cell>
          <cell r="H854">
            <v>0.64199972152709961</v>
          </cell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>
            <v>0.64199972152709961</v>
          </cell>
          <cell r="G855">
            <v>0.64199972152709961</v>
          </cell>
          <cell r="H855">
            <v>0.64199972152709961</v>
          </cell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>
            <v>0.64199972152709961</v>
          </cell>
          <cell r="G856">
            <v>0.64199972152709961</v>
          </cell>
          <cell r="H856">
            <v>0.64199972152709961</v>
          </cell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>
            <v>0.64199972152709961</v>
          </cell>
          <cell r="G857">
            <v>0.64199972152709961</v>
          </cell>
          <cell r="H857">
            <v>0.64199972152709961</v>
          </cell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>
            <v>0.64299964904785156</v>
          </cell>
          <cell r="G858">
            <v>0.64299964904785156</v>
          </cell>
          <cell r="H858">
            <v>0.64299964904785156</v>
          </cell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>
            <v>0.64299964904785156</v>
          </cell>
          <cell r="G859">
            <v>0.64299964904785156</v>
          </cell>
          <cell r="H859">
            <v>0.64299964904785156</v>
          </cell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>
            <v>0.64299964904785156</v>
          </cell>
          <cell r="G860">
            <v>0.64299964904785156</v>
          </cell>
          <cell r="H860">
            <v>0.64299964904785156</v>
          </cell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>
            <v>0.64899969100952148</v>
          </cell>
          <cell r="G861">
            <v>0.64899969100952148</v>
          </cell>
          <cell r="H861">
            <v>0.64899969100952148</v>
          </cell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>
            <v>0.64999961853027344</v>
          </cell>
          <cell r="G862">
            <v>0.64999961853027344</v>
          </cell>
          <cell r="H862">
            <v>0.64999961853027344</v>
          </cell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>
            <v>0.64999961853027344</v>
          </cell>
          <cell r="G863">
            <v>0.64999961853027344</v>
          </cell>
          <cell r="H863">
            <v>0.64999961853027344</v>
          </cell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>
            <v>0.64999961853027344</v>
          </cell>
          <cell r="G864">
            <v>0.64999961853027344</v>
          </cell>
          <cell r="H864">
            <v>0.64999961853027344</v>
          </cell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>
            <v>0.65399980545043945</v>
          </cell>
          <cell r="G865">
            <v>0.65399980545043945</v>
          </cell>
          <cell r="H865">
            <v>0.65399980545043945</v>
          </cell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>
            <v>0.65399980545043945</v>
          </cell>
          <cell r="G866">
            <v>0.65399980545043945</v>
          </cell>
          <cell r="H866">
            <v>0.65399980545043945</v>
          </cell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>
            <v>0.65399980545043945</v>
          </cell>
          <cell r="G867">
            <v>0.65399980545043945</v>
          </cell>
          <cell r="H867">
            <v>0.65399980545043945</v>
          </cell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>
            <v>0.65999984741210938</v>
          </cell>
          <cell r="G868">
            <v>0.65999984741210938</v>
          </cell>
          <cell r="H868">
            <v>0.65999984741210938</v>
          </cell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>
            <v>0.66299962997436523</v>
          </cell>
          <cell r="G869">
            <v>0.66299962997436523</v>
          </cell>
          <cell r="H869">
            <v>0.66299962997436523</v>
          </cell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>
            <v>0.66299962997436523</v>
          </cell>
          <cell r="G870">
            <v>0.66299962997436523</v>
          </cell>
          <cell r="H870">
            <v>0.66299962997436523</v>
          </cell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>
            <v>0.66299962997436523</v>
          </cell>
          <cell r="G871">
            <v>0.66299962997436523</v>
          </cell>
          <cell r="H871">
            <v>0.66299962997436523</v>
          </cell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>
            <v>0.66399955749511719</v>
          </cell>
          <cell r="G872">
            <v>0.66399955749511719</v>
          </cell>
          <cell r="H872">
            <v>0.66399955749511719</v>
          </cell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>
            <v>0.66399955749511719</v>
          </cell>
          <cell r="G873">
            <v>0.66399955749511719</v>
          </cell>
          <cell r="H873">
            <v>0.66399955749511719</v>
          </cell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>
            <v>0.66399955749511719</v>
          </cell>
          <cell r="G874">
            <v>0.66399955749511719</v>
          </cell>
          <cell r="H874">
            <v>0.66399955749511719</v>
          </cell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>
            <v>0.66399955749511719</v>
          </cell>
          <cell r="G875">
            <v>0.66399955749511719</v>
          </cell>
          <cell r="H875">
            <v>0.66399955749511719</v>
          </cell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>
            <v>0.66399955749511719</v>
          </cell>
          <cell r="G876">
            <v>0.66399955749511719</v>
          </cell>
          <cell r="H876">
            <v>0.66399955749511719</v>
          </cell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>
            <v>0.66399955749511719</v>
          </cell>
          <cell r="G877">
            <v>0.66399955749511719</v>
          </cell>
          <cell r="H877">
            <v>0.66399955749511719</v>
          </cell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>
            <v>0.67999982833862305</v>
          </cell>
          <cell r="G878">
            <v>0.67999982833862305</v>
          </cell>
          <cell r="H878">
            <v>0.67999982833862305</v>
          </cell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>
            <v>0.67999982833862305</v>
          </cell>
          <cell r="G879">
            <v>0.67999982833862305</v>
          </cell>
          <cell r="H879">
            <v>0.67999982833862305</v>
          </cell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>
            <v>0.67999982833862305</v>
          </cell>
          <cell r="G880">
            <v>0.67999982833862305</v>
          </cell>
          <cell r="H880">
            <v>0.67999982833862305</v>
          </cell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>
            <v>0.68899965286254883</v>
          </cell>
          <cell r="G881">
            <v>0.68899965286254883</v>
          </cell>
          <cell r="H881">
            <v>0.68899965286254883</v>
          </cell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>
            <v>0.68899965286254883</v>
          </cell>
          <cell r="G882">
            <v>0.68899965286254883</v>
          </cell>
          <cell r="H882">
            <v>0.68899965286254883</v>
          </cell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>
            <v>0.68899965286254883</v>
          </cell>
          <cell r="G883">
            <v>0.68899965286254883</v>
          </cell>
          <cell r="H883">
            <v>0.68899965286254883</v>
          </cell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>
            <v>0.69299983978271484</v>
          </cell>
          <cell r="G884">
            <v>0.69299983978271484</v>
          </cell>
          <cell r="H884">
            <v>0.69299983978271484</v>
          </cell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>
            <v>0.69299983978271484</v>
          </cell>
          <cell r="G885">
            <v>0.69299983978271484</v>
          </cell>
          <cell r="H885">
            <v>0.69299983978271484</v>
          </cell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>
            <v>0.69299983978271484</v>
          </cell>
          <cell r="G886">
            <v>0.69299983978271484</v>
          </cell>
          <cell r="H886">
            <v>0.69299983978271484</v>
          </cell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>
            <v>0.6939997673034668</v>
          </cell>
          <cell r="G887">
            <v>0.6939997673034668</v>
          </cell>
          <cell r="H887">
            <v>0.6939997673034668</v>
          </cell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>
            <v>0.6939997673034668</v>
          </cell>
          <cell r="G888">
            <v>0.6939997673034668</v>
          </cell>
          <cell r="H888">
            <v>0.6939997673034668</v>
          </cell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>
            <v>0.6939997673034668</v>
          </cell>
          <cell r="G889">
            <v>0.6939997673034668</v>
          </cell>
          <cell r="H889">
            <v>0.6939997673034668</v>
          </cell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>
            <v>0.69899988174438477</v>
          </cell>
          <cell r="G890">
            <v>0.69899988174438477</v>
          </cell>
          <cell r="H890">
            <v>0.69899988174438477</v>
          </cell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>
            <v>0.69899988174438477</v>
          </cell>
          <cell r="G891">
            <v>0.69899988174438477</v>
          </cell>
          <cell r="H891">
            <v>0.69899988174438477</v>
          </cell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>
            <v>0.69899988174438477</v>
          </cell>
          <cell r="G892">
            <v>0.69899988174438477</v>
          </cell>
          <cell r="H892">
            <v>0.69899988174438477</v>
          </cell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>
            <v>0.70399999618530273</v>
          </cell>
          <cell r="G893">
            <v>0.70399999618530273</v>
          </cell>
          <cell r="H893">
            <v>0.70399999618530273</v>
          </cell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>
            <v>0.70399999618530273</v>
          </cell>
          <cell r="G894">
            <v>0.70399999618530273</v>
          </cell>
          <cell r="H894">
            <v>0.70399999618530273</v>
          </cell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>
            <v>0.70399999618530273</v>
          </cell>
          <cell r="G895">
            <v>0.70399999618530273</v>
          </cell>
          <cell r="H895">
            <v>0.70399999618530273</v>
          </cell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>
            <v>0.70599985122680664</v>
          </cell>
          <cell r="G896">
            <v>0.70599985122680664</v>
          </cell>
          <cell r="H896">
            <v>0.70599985122680664</v>
          </cell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>
            <v>0.70599985122680664</v>
          </cell>
          <cell r="G897">
            <v>0.70599985122680664</v>
          </cell>
          <cell r="H897">
            <v>0.70599985122680664</v>
          </cell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>
            <v>0.70599985122680664</v>
          </cell>
          <cell r="G898">
            <v>0.70599985122680664</v>
          </cell>
          <cell r="H898">
            <v>0.70599985122680664</v>
          </cell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>
            <v>0.71799993515014648</v>
          </cell>
          <cell r="G899">
            <v>0.71799993515014648</v>
          </cell>
          <cell r="H899">
            <v>0.71799993515014648</v>
          </cell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>
            <v>0.71799993515014648</v>
          </cell>
          <cell r="G900">
            <v>0.71799993515014648</v>
          </cell>
          <cell r="H900">
            <v>0.71799993515014648</v>
          </cell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>
            <v>0.71799993515014648</v>
          </cell>
          <cell r="G901">
            <v>0.71799993515014648</v>
          </cell>
          <cell r="H901">
            <v>0.71799993515014648</v>
          </cell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>
            <v>0.71799993515014648</v>
          </cell>
          <cell r="G902">
            <v>0.71799993515014648</v>
          </cell>
          <cell r="H902">
            <v>0.71799993515014648</v>
          </cell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>
            <v>0.71799993515014648</v>
          </cell>
          <cell r="G903">
            <v>0.71799993515014648</v>
          </cell>
          <cell r="H903">
            <v>0.71799993515014648</v>
          </cell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>
            <v>0.71799993515014648</v>
          </cell>
          <cell r="G904">
            <v>0.71799993515014648</v>
          </cell>
          <cell r="H904">
            <v>0.71799993515014648</v>
          </cell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>
            <v>0.71799993515014648</v>
          </cell>
          <cell r="G905">
            <v>0.71799993515014648</v>
          </cell>
          <cell r="H905">
            <v>0.71799993515014648</v>
          </cell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>
            <v>0.71799993515014648</v>
          </cell>
          <cell r="G906">
            <v>0.71799993515014648</v>
          </cell>
          <cell r="H906">
            <v>0.71799993515014648</v>
          </cell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>
            <v>0.71799993515014648</v>
          </cell>
          <cell r="G907">
            <v>0.71799993515014648</v>
          </cell>
          <cell r="H907">
            <v>0.71799993515014648</v>
          </cell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>
            <v>0.73099994659423828</v>
          </cell>
          <cell r="G908">
            <v>0.73099994659423828</v>
          </cell>
          <cell r="H908">
            <v>0.73099994659423828</v>
          </cell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>
            <v>0.73099994659423828</v>
          </cell>
          <cell r="G909">
            <v>0.73099994659423828</v>
          </cell>
          <cell r="H909">
            <v>0.73099994659423828</v>
          </cell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>
            <v>0.73099994659423828</v>
          </cell>
          <cell r="G910">
            <v>0.73099994659423828</v>
          </cell>
          <cell r="H910">
            <v>0.73099994659423828</v>
          </cell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>
            <v>0.73099994659423828</v>
          </cell>
          <cell r="G911">
            <v>0.73099994659423828</v>
          </cell>
          <cell r="H911">
            <v>0.73099994659423828</v>
          </cell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>
            <v>0.73099994659423828</v>
          </cell>
          <cell r="G912">
            <v>0.73099994659423828</v>
          </cell>
          <cell r="H912">
            <v>0.73099994659423828</v>
          </cell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>
            <v>0.73099994659423828</v>
          </cell>
          <cell r="G913">
            <v>0.73099994659423828</v>
          </cell>
          <cell r="H913">
            <v>0.73099994659423828</v>
          </cell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>
            <v>0.73299980163574219</v>
          </cell>
          <cell r="G914">
            <v>0.73299980163574219</v>
          </cell>
          <cell r="H914">
            <v>0.73299980163574219</v>
          </cell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>
            <v>0.73299980163574219</v>
          </cell>
          <cell r="G915">
            <v>0.73299980163574219</v>
          </cell>
          <cell r="H915">
            <v>0.73299980163574219</v>
          </cell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>
            <v>0.73299980163574219</v>
          </cell>
          <cell r="G916">
            <v>0.73299980163574219</v>
          </cell>
          <cell r="H916">
            <v>0.73299980163574219</v>
          </cell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>
            <v>0.74199962615966797</v>
          </cell>
          <cell r="G917">
            <v>0.74199962615966797</v>
          </cell>
          <cell r="H917">
            <v>0.74199962615966797</v>
          </cell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>
            <v>0.74199962615966797</v>
          </cell>
          <cell r="G918">
            <v>0.74199962615966797</v>
          </cell>
          <cell r="H918">
            <v>0.74199962615966797</v>
          </cell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>
            <v>0.74199962615966797</v>
          </cell>
          <cell r="G919">
            <v>0.74199962615966797</v>
          </cell>
          <cell r="H919">
            <v>0.74199962615966797</v>
          </cell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>
            <v>0.74399995803833008</v>
          </cell>
          <cell r="G920">
            <v>0.74399995803833008</v>
          </cell>
          <cell r="H920">
            <v>0.74399995803833008</v>
          </cell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>
            <v>0.74399995803833008</v>
          </cell>
          <cell r="G921">
            <v>0.74399995803833008</v>
          </cell>
          <cell r="H921">
            <v>0.74399995803833008</v>
          </cell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>
            <v>0.74399995803833008</v>
          </cell>
          <cell r="G922">
            <v>0.74399995803833008</v>
          </cell>
          <cell r="H922">
            <v>0.74399995803833008</v>
          </cell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>
            <v>0.74599981307983398</v>
          </cell>
          <cell r="G923">
            <v>0.74599981307983398</v>
          </cell>
          <cell r="H923">
            <v>0.74599981307983398</v>
          </cell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>
            <v>0.74599981307983398</v>
          </cell>
          <cell r="G924">
            <v>0.74599981307983398</v>
          </cell>
          <cell r="H924">
            <v>0.74599981307983398</v>
          </cell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>
            <v>0.74599981307983398</v>
          </cell>
          <cell r="G925">
            <v>0.74599981307983398</v>
          </cell>
          <cell r="H925">
            <v>0.74599981307983398</v>
          </cell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>
            <v>0.75999975204467773</v>
          </cell>
          <cell r="G926">
            <v>0.75999975204467773</v>
          </cell>
          <cell r="H926">
            <v>0.75999975204467773</v>
          </cell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>
            <v>0.75999975204467773</v>
          </cell>
          <cell r="G927">
            <v>0.75999975204467773</v>
          </cell>
          <cell r="H927">
            <v>0.75999975204467773</v>
          </cell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>
            <v>0.75999975204467773</v>
          </cell>
          <cell r="G928">
            <v>0.75999975204467773</v>
          </cell>
          <cell r="H928">
            <v>0.75999975204467773</v>
          </cell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>
            <v>0.76599979400634766</v>
          </cell>
          <cell r="G929">
            <v>0.76599979400634766</v>
          </cell>
          <cell r="H929">
            <v>0.76599979400634766</v>
          </cell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>
            <v>0.76599979400634766</v>
          </cell>
          <cell r="G930">
            <v>0.76599979400634766</v>
          </cell>
          <cell r="H930">
            <v>0.76599979400634766</v>
          </cell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>
            <v>0.76599979400634766</v>
          </cell>
          <cell r="G931">
            <v>0.76599979400634766</v>
          </cell>
          <cell r="H931">
            <v>0.76599979400634766</v>
          </cell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>
            <v>0.78399991989135742</v>
          </cell>
          <cell r="G932">
            <v>0.78399991989135742</v>
          </cell>
          <cell r="H932">
            <v>0.78399991989135742</v>
          </cell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>
            <v>0.78399991989135742</v>
          </cell>
          <cell r="G933">
            <v>0.78399991989135742</v>
          </cell>
          <cell r="H933">
            <v>0.78399991989135742</v>
          </cell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>
            <v>0.78399991989135742</v>
          </cell>
          <cell r="G934">
            <v>0.78399991989135742</v>
          </cell>
          <cell r="H934">
            <v>0.78399991989135742</v>
          </cell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>
            <v>0.79599952697753906</v>
          </cell>
          <cell r="G935">
            <v>0.79599952697753906</v>
          </cell>
          <cell r="H935">
            <v>0.79599952697753906</v>
          </cell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>
            <v>0.79599952697753906</v>
          </cell>
          <cell r="G936">
            <v>0.79599952697753906</v>
          </cell>
          <cell r="H936">
            <v>0.79599952697753906</v>
          </cell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>
            <v>0.79599952697753906</v>
          </cell>
          <cell r="G937">
            <v>0.79599952697753906</v>
          </cell>
          <cell r="H937">
            <v>0.79599952697753906</v>
          </cell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>
            <v>0.84199953079223633</v>
          </cell>
          <cell r="G938">
            <v>0.84199953079223633</v>
          </cell>
          <cell r="H938">
            <v>0.84199953079223633</v>
          </cell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>
            <v>0.84199953079223633</v>
          </cell>
          <cell r="G939">
            <v>0.84199953079223633</v>
          </cell>
          <cell r="H939">
            <v>0.84199953079223633</v>
          </cell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>
            <v>0.84199953079223633</v>
          </cell>
          <cell r="G940">
            <v>0.84199953079223633</v>
          </cell>
          <cell r="H940">
            <v>0.84199953079223633</v>
          </cell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>
            <v>0.8469996452331543</v>
          </cell>
          <cell r="G941">
            <v>0.8469996452331543</v>
          </cell>
          <cell r="H941">
            <v>0.8469996452331543</v>
          </cell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>
            <v>0.8469996452331543</v>
          </cell>
          <cell r="G942">
            <v>0.8469996452331543</v>
          </cell>
          <cell r="H942">
            <v>0.8469996452331543</v>
          </cell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>
            <v>0.8469996452331543</v>
          </cell>
          <cell r="G943">
            <v>0.8469996452331543</v>
          </cell>
          <cell r="H943">
            <v>0.8469996452331543</v>
          </cell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>
            <v>0.89399957656860352</v>
          </cell>
          <cell r="G944">
            <v>0.89399957656860352</v>
          </cell>
          <cell r="H944">
            <v>0.89399957656860352</v>
          </cell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>
            <v>0.89399957656860352</v>
          </cell>
          <cell r="G945">
            <v>0.89399957656860352</v>
          </cell>
          <cell r="H945">
            <v>0.89399957656860352</v>
          </cell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>
            <v>0.89399957656860352</v>
          </cell>
          <cell r="G946">
            <v>0.89399957656860352</v>
          </cell>
          <cell r="H946">
            <v>0.89399957656860352</v>
          </cell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>
            <v>4.4999986886978149E-2</v>
          </cell>
          <cell r="G947">
            <v>4.4999986886978149E-2</v>
          </cell>
          <cell r="H947">
            <v>4.4999986886978149E-2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>
            <v>0</v>
          </cell>
          <cell r="G948">
            <v>0</v>
          </cell>
          <cell r="H948">
            <v>0</v>
          </cell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>
            <v>0.23999989032745361</v>
          </cell>
          <cell r="G949">
            <v>0.23999989032745361</v>
          </cell>
          <cell r="H949">
            <v>0.23999989032745361</v>
          </cell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>
            <v>4.4999986886978149E-2</v>
          </cell>
          <cell r="H950">
            <v>4.4999986886978149E-2</v>
          </cell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>
            <v>0.63299989700317383</v>
          </cell>
          <cell r="G951">
            <v>0.63299989700317383</v>
          </cell>
          <cell r="H951">
            <v>0.63299989700317383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>
            <v>0</v>
          </cell>
          <cell r="G952">
            <v>0</v>
          </cell>
          <cell r="H952">
            <v>0</v>
          </cell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>
            <v>4.4999986886978149E-2</v>
          </cell>
          <cell r="G953">
            <v>4.4999986886978149E-2</v>
          </cell>
          <cell r="H953">
            <v>4.4999986886978149E-2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>
            <v>0</v>
          </cell>
          <cell r="G954">
            <v>0</v>
          </cell>
          <cell r="H954">
            <v>0</v>
          </cell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>
            <v>5.3999990224838257E-2</v>
          </cell>
          <cell r="G955">
            <v>5.3999990224838257E-2</v>
          </cell>
          <cell r="H955">
            <v>5.3999990224838257E-2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>
            <v>0</v>
          </cell>
          <cell r="G956">
            <v>0</v>
          </cell>
          <cell r="H956">
            <v>0</v>
          </cell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>
            <v>5.3999990224838257E-2</v>
          </cell>
          <cell r="G957">
            <v>5.3999990224838257E-2</v>
          </cell>
          <cell r="H957">
            <v>5.3999990224838257E-2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>
            <v>0</v>
          </cell>
          <cell r="G958">
            <v>0</v>
          </cell>
          <cell r="H958">
            <v>0</v>
          </cell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>
            <v>4.8999994993209839E-2</v>
          </cell>
          <cell r="G959">
            <v>4.8999994993209839E-2</v>
          </cell>
          <cell r="H959">
            <v>4.8999994993209839E-2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>
            <v>0</v>
          </cell>
          <cell r="G960">
            <v>0</v>
          </cell>
          <cell r="H960">
            <v>0</v>
          </cell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>
            <v>4.8999994993209839E-2</v>
          </cell>
          <cell r="G961">
            <v>4.8999994993209839E-2</v>
          </cell>
          <cell r="H961">
            <v>4.8999994993209839E-2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>
            <v>158</v>
          </cell>
          <cell r="E1">
            <v>158</v>
          </cell>
          <cell r="F1">
            <v>158</v>
          </cell>
          <cell r="G1">
            <v>158</v>
          </cell>
          <cell r="H1">
            <v>158</v>
          </cell>
          <cell r="I1">
            <v>158</v>
          </cell>
          <cell r="J1">
            <v>158</v>
          </cell>
          <cell r="K1">
            <v>158</v>
          </cell>
          <cell r="L1">
            <v>158</v>
          </cell>
          <cell r="M1">
            <v>158</v>
          </cell>
          <cell r="N1">
            <v>158</v>
          </cell>
          <cell r="O1">
            <v>158</v>
          </cell>
        </row>
        <row r="2">
          <cell r="H2" t="str">
            <v>2019</v>
          </cell>
          <cell r="I2">
            <v>158</v>
          </cell>
          <cell r="J2">
            <v>158</v>
          </cell>
          <cell r="K2">
            <v>158</v>
          </cell>
          <cell r="L2">
            <v>2020</v>
          </cell>
          <cell r="M2">
            <v>2020</v>
          </cell>
          <cell r="N2">
            <v>2020</v>
          </cell>
          <cell r="O2">
            <v>2020</v>
          </cell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</row>
        <row r="1182"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</row>
        <row r="1466"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</row>
        <row r="1483"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</row>
        <row r="1543"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</row>
        <row r="1544"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</row>
        <row r="1545"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</row>
        <row r="1546"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</row>
        <row r="1547"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</row>
        <row r="1548"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</row>
        <row r="1549"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</row>
        <row r="1551"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</row>
        <row r="1553"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</row>
        <row r="1554"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</row>
        <row r="1555"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</row>
        <row r="1556"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</row>
        <row r="1557"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</row>
        <row r="1560"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</row>
        <row r="1561"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</row>
        <row r="1562"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</row>
        <row r="1564"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</row>
        <row r="1565"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</row>
        <row r="1566"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</row>
        <row r="1567"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</row>
        <row r="1568"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</row>
        <row r="1569"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</row>
        <row r="1571"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</row>
        <row r="1573"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</row>
        <row r="1574"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</row>
        <row r="1577"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</row>
        <row r="1580"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</row>
        <row r="1582"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</row>
        <row r="1604"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</row>
        <row r="1666"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</row>
        <row r="1671"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</row>
        <row r="1677"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</row>
        <row r="1678"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</row>
        <row r="1726"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</row>
        <row r="1727"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</row>
        <row r="1746"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</row>
        <row r="1749"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</row>
        <row r="1751"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</row>
        <row r="1752"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</row>
        <row r="1753"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</row>
        <row r="1754"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</row>
        <row r="1755"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</row>
        <row r="1756"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</row>
        <row r="1757"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</row>
        <row r="1758"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</row>
        <row r="1760"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</row>
        <row r="1761"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</row>
        <row r="1762"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</row>
        <row r="1763"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</row>
        <row r="1764"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</row>
        <row r="1765"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</row>
        <row r="1766"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</row>
        <row r="1768"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</row>
        <row r="1838"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</row>
        <row r="1839"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</row>
        <row r="1841"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</row>
        <row r="1842"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</row>
        <row r="1847"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</row>
        <row r="1849"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</row>
        <row r="1850"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</row>
        <row r="1852"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</row>
        <row r="1854"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</row>
        <row r="1857"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</row>
        <row r="1862"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</row>
        <row r="1863"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</row>
        <row r="1866"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</row>
        <row r="1867"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</row>
        <row r="1868"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</row>
        <row r="1869"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</row>
        <row r="1870"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</row>
        <row r="1885"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</row>
        <row r="1886"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</row>
        <row r="1887"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</row>
        <row r="1888"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</row>
        <row r="1889"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</row>
        <row r="1890"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</row>
        <row r="1891"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</row>
        <row r="1893"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</row>
        <row r="1895"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</row>
        <row r="1899"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</row>
        <row r="1914"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</row>
        <row r="1917"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</row>
        <row r="1918"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</row>
        <row r="1919"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</row>
        <row r="1920"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</row>
        <row r="1923"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</row>
        <row r="1936"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</row>
        <row r="1937"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</row>
        <row r="1943"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</row>
        <row r="1944"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</row>
        <row r="1946"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</row>
        <row r="1947"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</row>
        <row r="1949"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</row>
        <row r="1951"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</row>
        <row r="1952"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</row>
        <row r="1956"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</row>
        <row r="1957"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</row>
        <row r="1963"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</row>
        <row r="1967"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</row>
        <row r="1968"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</row>
        <row r="1970"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</row>
        <row r="1971"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</row>
        <row r="1973"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</row>
        <row r="1974"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</row>
        <row r="1976"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</row>
        <row r="1979"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</row>
        <row r="1982"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</row>
        <row r="1983"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</row>
        <row r="1988"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</row>
        <row r="1989"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</row>
        <row r="1990"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</row>
        <row r="1991"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</row>
        <row r="1992"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</row>
        <row r="1994"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</row>
        <row r="1995"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</row>
        <row r="2007"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</row>
        <row r="2030"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</row>
        <row r="2032"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</row>
        <row r="2033"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</row>
        <row r="2036"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</row>
        <row r="2037"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</row>
        <row r="2038"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</row>
        <row r="2040"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</row>
        <row r="2041"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</row>
        <row r="2042"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</row>
        <row r="2043"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</row>
        <row r="2044"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</row>
        <row r="2045"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</row>
        <row r="2049"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</row>
        <row r="2051"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</row>
        <row r="2052"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</row>
        <row r="2053"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</row>
        <row r="2054"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</row>
        <row r="2055"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</row>
        <row r="2056"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</row>
        <row r="2057"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</row>
        <row r="2058"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</row>
        <row r="2059"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</row>
        <row r="2064"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</row>
        <row r="2065"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</row>
        <row r="2067"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</row>
        <row r="2068"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</row>
        <row r="2070"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</row>
        <row r="2073"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</row>
        <row r="2074"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</row>
        <row r="2080"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</row>
        <row r="2081"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</row>
        <row r="2082"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</row>
        <row r="2083"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</row>
        <row r="2084"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</row>
        <row r="2086"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</row>
        <row r="2092"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</row>
        <row r="2093"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</row>
        <row r="2094"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</row>
        <row r="2095"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</row>
        <row r="2096"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</row>
        <row r="2097"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</row>
        <row r="2098"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</row>
        <row r="2099"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</row>
        <row r="2101"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</row>
        <row r="2105"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</row>
        <row r="2106"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</row>
        <row r="2108"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</row>
        <row r="2110"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</row>
        <row r="2111"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</row>
        <row r="2112"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</row>
        <row r="2113"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</row>
        <row r="2114"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</row>
        <row r="2115"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</row>
        <row r="2116"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</row>
        <row r="2117"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</row>
        <row r="2121"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</row>
        <row r="2122"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</row>
        <row r="2123"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</row>
        <row r="2124"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</row>
        <row r="2125"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</row>
        <row r="2126"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</row>
        <row r="2127"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</row>
        <row r="2129"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</row>
        <row r="2131"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</row>
        <row r="2133"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</row>
        <row r="2134"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</row>
        <row r="2135"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</row>
        <row r="2137"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</row>
        <row r="2153"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</row>
        <row r="2199"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</row>
        <row r="2272"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</row>
        <row r="2273"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</row>
        <row r="2275"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</row>
        <row r="2276"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</row>
        <row r="2277"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</row>
        <row r="2278"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</row>
        <row r="2280"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</row>
        <row r="2282"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</row>
        <row r="2283"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</row>
        <row r="2284"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</row>
        <row r="2290"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</row>
        <row r="2292"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</row>
        <row r="2293"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</row>
        <row r="2294"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548"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</row>
        <row r="2570"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</row>
        <row r="2571"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</row>
        <row r="2581"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</row>
        <row r="2585"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</row>
        <row r="2635"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</row>
        <row r="2636"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</row>
        <row r="2637"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</row>
        <row r="2639"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</row>
        <row r="2643"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</row>
        <row r="2648"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</row>
        <row r="2659"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</row>
        <row r="2694"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</row>
        <row r="2696"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</row>
        <row r="2701"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</row>
        <row r="2702"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</row>
        <row r="2703"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</row>
        <row r="2706"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</row>
        <row r="2707"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</row>
        <row r="2708"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</row>
        <row r="2741"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</row>
        <row r="2742"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</row>
        <row r="2746"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</row>
        <row r="2747"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</row>
        <row r="2748"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</row>
        <row r="2749"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</row>
        <row r="2750"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</row>
        <row r="2751"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rmation"/>
      <sheetName val="Part a"/>
      <sheetName val="Part b (current plan)"/>
      <sheetName val="Part b (proposed plan)"/>
      <sheetName val="Part d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3881B-40CC-4637-8C4C-D7B1472C7C8C}">
  <dimension ref="A1:AC99"/>
  <sheetViews>
    <sheetView zoomScale="85" zoomScaleNormal="85" workbookViewId="0">
      <selection activeCell="P15" sqref="P15"/>
    </sheetView>
  </sheetViews>
  <sheetFormatPr defaultRowHeight="15"/>
  <cols>
    <col min="1" max="1" width="11.28515625" customWidth="1"/>
    <col min="2" max="2" width="20.7109375" customWidth="1"/>
    <col min="3" max="13" width="10.7109375" customWidth="1"/>
    <col min="14" max="14" width="2.7109375" style="7" customWidth="1"/>
    <col min="16" max="16" width="23" customWidth="1"/>
    <col min="17" max="28" width="10.7109375" customWidth="1"/>
  </cols>
  <sheetData>
    <row r="1" spans="1:29" ht="15.75">
      <c r="A1" s="8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O1" s="8" t="str">
        <f>A1</f>
        <v>Exam GHVRU: Fall 2024</v>
      </c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ht="15.6" customHeight="1">
      <c r="A2" s="8" t="s">
        <v>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O2" s="8" t="str">
        <f t="shared" ref="O2:O3" si="0">A2</f>
        <v>Group and Health Valuation and Regulation Exam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15.6" customHeight="1">
      <c r="A3" s="9" t="s">
        <v>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O3" s="8" t="str">
        <f t="shared" si="0"/>
        <v>Question 1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ht="15.6" customHeight="1">
      <c r="A4" s="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O4" s="9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9" ht="15.6" customHeight="1">
      <c r="A5" s="10" t="s">
        <v>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O5" s="10" t="s">
        <v>43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6" spans="1:29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ht="15.6" customHeight="1">
      <c r="A7" s="4" t="s">
        <v>4</v>
      </c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O7" s="11" t="s">
        <v>12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 spans="1:29" ht="15.75">
      <c r="A8" s="4" t="s">
        <v>5</v>
      </c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O8" s="11" t="s">
        <v>13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29" ht="15.75">
      <c r="A9" s="4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O9" s="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1:29" ht="15.75">
      <c r="A10" s="4" t="s">
        <v>6</v>
      </c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O10" s="6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29" ht="15.75">
      <c r="A11" s="4"/>
      <c r="B11" s="3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O11" s="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spans="1:29" ht="15.75">
      <c r="A12" s="4" t="s">
        <v>7</v>
      </c>
      <c r="B12" s="3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29" ht="15.75">
      <c r="A13" s="4" t="s">
        <v>8</v>
      </c>
      <c r="B13" s="3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29" ht="15.75">
      <c r="A14" s="4" t="s">
        <v>9</v>
      </c>
      <c r="B14" s="3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Q14" s="27"/>
      <c r="S14" s="27"/>
    </row>
    <row r="15" spans="1:29" ht="15.75">
      <c r="A15" s="4" t="s">
        <v>10</v>
      </c>
      <c r="B15" s="3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Q15" s="28"/>
      <c r="S15" s="28"/>
    </row>
    <row r="16" spans="1:29" ht="15.75">
      <c r="A16" s="4" t="s">
        <v>11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Q16" s="28"/>
      <c r="S16" s="28"/>
    </row>
    <row r="17" spans="1:28" ht="15.75">
      <c r="A17" s="4"/>
      <c r="B17" s="3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Q17" s="28"/>
      <c r="S17" s="28"/>
    </row>
    <row r="18" spans="1:28" ht="15.75">
      <c r="A18" s="11" t="s">
        <v>12</v>
      </c>
      <c r="B18" s="3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Q18" s="28"/>
      <c r="S18" s="28"/>
    </row>
    <row r="19" spans="1:28" ht="15.75">
      <c r="A19" s="11" t="s">
        <v>13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Q19" s="28"/>
      <c r="S19" s="28"/>
    </row>
    <row r="20" spans="1:28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Q20" s="28"/>
      <c r="S20" s="28"/>
    </row>
    <row r="21" spans="1:28" ht="15.75">
      <c r="A21" s="18" t="s">
        <v>14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O21" s="1"/>
      <c r="P21" s="29" t="s">
        <v>14</v>
      </c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</row>
    <row r="22" spans="1:28" ht="15.75">
      <c r="A22" s="17"/>
      <c r="B22" s="224" t="s">
        <v>15</v>
      </c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6"/>
      <c r="O22" s="1"/>
      <c r="P22" s="30"/>
      <c r="Q22" s="228" t="s">
        <v>15</v>
      </c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30"/>
    </row>
    <row r="23" spans="1:28" ht="15.75">
      <c r="A23" s="21" t="s">
        <v>16</v>
      </c>
      <c r="B23" s="19" t="s">
        <v>17</v>
      </c>
      <c r="C23" s="19" t="s">
        <v>18</v>
      </c>
      <c r="D23" s="19" t="s">
        <v>19</v>
      </c>
      <c r="E23" s="19" t="s">
        <v>20</v>
      </c>
      <c r="F23" s="19" t="s">
        <v>21</v>
      </c>
      <c r="G23" s="19" t="s">
        <v>22</v>
      </c>
      <c r="H23" s="19" t="s">
        <v>23</v>
      </c>
      <c r="I23" s="19" t="s">
        <v>24</v>
      </c>
      <c r="J23" s="19" t="s">
        <v>25</v>
      </c>
      <c r="K23" s="19" t="s">
        <v>26</v>
      </c>
      <c r="L23" s="19" t="s">
        <v>27</v>
      </c>
      <c r="M23" s="19" t="s">
        <v>28</v>
      </c>
      <c r="O23" s="1"/>
      <c r="P23" s="31" t="s">
        <v>16</v>
      </c>
      <c r="Q23" s="32" t="s">
        <v>17</v>
      </c>
      <c r="R23" s="32" t="s">
        <v>18</v>
      </c>
      <c r="S23" s="32" t="s">
        <v>19</v>
      </c>
      <c r="T23" s="32" t="s">
        <v>20</v>
      </c>
      <c r="U23" s="32" t="s">
        <v>21</v>
      </c>
      <c r="V23" s="32" t="s">
        <v>22</v>
      </c>
      <c r="W23" s="32" t="s">
        <v>23</v>
      </c>
      <c r="X23" s="32" t="s">
        <v>24</v>
      </c>
      <c r="Y23" s="32" t="s">
        <v>25</v>
      </c>
      <c r="Z23" s="32" t="s">
        <v>26</v>
      </c>
      <c r="AA23" s="32" t="s">
        <v>27</v>
      </c>
      <c r="AB23" s="32" t="s">
        <v>28</v>
      </c>
    </row>
    <row r="24" spans="1:28" ht="15.75">
      <c r="A24" s="19" t="s">
        <v>17</v>
      </c>
      <c r="B24" s="22">
        <v>50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O24" s="1"/>
      <c r="P24" s="33" t="s">
        <v>17</v>
      </c>
      <c r="Q24" s="34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</row>
    <row r="25" spans="1:28" ht="15.75">
      <c r="A25" s="19" t="s">
        <v>18</v>
      </c>
      <c r="B25" s="22">
        <v>98</v>
      </c>
      <c r="C25" s="22">
        <v>55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O25" s="1"/>
      <c r="P25" s="36" t="s">
        <v>18</v>
      </c>
      <c r="Q25" s="37">
        <f>B25/B24</f>
        <v>1.96</v>
      </c>
      <c r="R25" s="38"/>
      <c r="S25" s="39"/>
      <c r="T25" s="39"/>
      <c r="U25" s="39"/>
      <c r="V25" s="39"/>
      <c r="W25" s="39"/>
      <c r="X25" s="39"/>
      <c r="Y25" s="39"/>
      <c r="Z25" s="39"/>
      <c r="AA25" s="39"/>
      <c r="AB25" s="39"/>
    </row>
    <row r="26" spans="1:28" ht="15.75">
      <c r="A26" s="19" t="s">
        <v>19</v>
      </c>
      <c r="B26" s="22">
        <v>119</v>
      </c>
      <c r="C26" s="22">
        <v>58</v>
      </c>
      <c r="D26" s="22">
        <v>51</v>
      </c>
      <c r="E26" s="23"/>
      <c r="F26" s="23"/>
      <c r="G26" s="23"/>
      <c r="H26" s="23"/>
      <c r="I26" s="23"/>
      <c r="J26" s="23"/>
      <c r="K26" s="23"/>
      <c r="L26" s="23"/>
      <c r="M26" s="23"/>
      <c r="O26" s="1"/>
      <c r="P26" s="36" t="s">
        <v>19</v>
      </c>
      <c r="Q26" s="37">
        <f>B26/B25</f>
        <v>1.2142857142857142</v>
      </c>
      <c r="R26" s="37">
        <f>C26/C25</f>
        <v>1.0545454545454545</v>
      </c>
      <c r="S26" s="38"/>
      <c r="T26" s="39"/>
      <c r="U26" s="39"/>
      <c r="V26" s="39"/>
      <c r="W26" s="39"/>
      <c r="X26" s="39"/>
      <c r="Y26" s="39"/>
      <c r="Z26" s="39"/>
      <c r="AA26" s="39"/>
      <c r="AB26" s="39"/>
    </row>
    <row r="27" spans="1:28" ht="15.75">
      <c r="A27" s="19" t="s">
        <v>20</v>
      </c>
      <c r="B27" s="22">
        <v>122</v>
      </c>
      <c r="C27" s="22">
        <v>58</v>
      </c>
      <c r="D27" s="22">
        <v>93</v>
      </c>
      <c r="E27" s="22">
        <v>52</v>
      </c>
      <c r="F27" s="23"/>
      <c r="G27" s="23"/>
      <c r="H27" s="23"/>
      <c r="I27" s="23"/>
      <c r="J27" s="23"/>
      <c r="K27" s="23"/>
      <c r="L27" s="23"/>
      <c r="M27" s="23"/>
      <c r="P27" s="36" t="s">
        <v>20</v>
      </c>
      <c r="Q27" s="40">
        <f>B27/B26</f>
        <v>1.0252100840336134</v>
      </c>
      <c r="R27" s="37">
        <f>C27/C26</f>
        <v>1</v>
      </c>
      <c r="S27" s="37">
        <f>D27/D26</f>
        <v>1.8235294117647058</v>
      </c>
      <c r="T27" s="38"/>
      <c r="U27" s="39"/>
      <c r="V27" s="39"/>
      <c r="W27" s="39"/>
      <c r="X27" s="39"/>
      <c r="Y27" s="39"/>
      <c r="Z27" s="39"/>
      <c r="AA27" s="39"/>
      <c r="AB27" s="39"/>
    </row>
    <row r="28" spans="1:28" ht="15.75">
      <c r="A28" s="19" t="s">
        <v>21</v>
      </c>
      <c r="B28" s="22">
        <v>126</v>
      </c>
      <c r="C28" s="22">
        <v>78</v>
      </c>
      <c r="D28" s="22">
        <v>114</v>
      </c>
      <c r="E28" s="22">
        <v>89</v>
      </c>
      <c r="F28" s="22">
        <v>53</v>
      </c>
      <c r="G28" s="23"/>
      <c r="H28" s="23"/>
      <c r="I28" s="23"/>
      <c r="J28" s="23"/>
      <c r="K28" s="23"/>
      <c r="L28" s="23"/>
      <c r="M28" s="23"/>
      <c r="P28" s="36" t="s">
        <v>21</v>
      </c>
      <c r="Q28" s="41">
        <f>B28/B27</f>
        <v>1.0327868852459017</v>
      </c>
      <c r="R28" s="40">
        <f>C28/C27</f>
        <v>1.3448275862068966</v>
      </c>
      <c r="S28" s="37">
        <f>D28/D27</f>
        <v>1.2258064516129032</v>
      </c>
      <c r="T28" s="37">
        <f>E28/E27</f>
        <v>1.7115384615384615</v>
      </c>
      <c r="U28" s="38"/>
      <c r="V28" s="39"/>
      <c r="W28" s="39"/>
      <c r="X28" s="39"/>
      <c r="Y28" s="39"/>
      <c r="Z28" s="39"/>
      <c r="AA28" s="39"/>
      <c r="AB28" s="39"/>
    </row>
    <row r="29" spans="1:28" ht="15.75">
      <c r="A29" s="19" t="s">
        <v>22</v>
      </c>
      <c r="B29" s="22">
        <v>126</v>
      </c>
      <c r="C29" s="22">
        <v>87</v>
      </c>
      <c r="D29" s="22">
        <v>119</v>
      </c>
      <c r="E29" s="22">
        <v>116</v>
      </c>
      <c r="F29" s="22">
        <v>53</v>
      </c>
      <c r="G29" s="22">
        <v>55</v>
      </c>
      <c r="H29" s="23"/>
      <c r="I29" s="23"/>
      <c r="J29" s="23"/>
      <c r="K29" s="23"/>
      <c r="L29" s="23"/>
      <c r="M29" s="23"/>
      <c r="P29" s="36" t="s">
        <v>22</v>
      </c>
      <c r="Q29" s="37">
        <f>B29/B28</f>
        <v>1</v>
      </c>
      <c r="R29" s="41">
        <f>C29/C28</f>
        <v>1.1153846153846154</v>
      </c>
      <c r="S29" s="40">
        <f>D29/D28</f>
        <v>1.0438596491228069</v>
      </c>
      <c r="T29" s="37">
        <f>E29/E28</f>
        <v>1.303370786516854</v>
      </c>
      <c r="U29" s="37">
        <f>F29/F28</f>
        <v>1</v>
      </c>
      <c r="V29" s="38"/>
      <c r="W29" s="39"/>
      <c r="X29" s="39"/>
      <c r="Y29" s="39"/>
      <c r="Z29" s="39"/>
      <c r="AA29" s="39"/>
      <c r="AB29" s="39"/>
    </row>
    <row r="30" spans="1:28" ht="15.75">
      <c r="A30" s="19" t="s">
        <v>23</v>
      </c>
      <c r="B30" s="22">
        <v>126</v>
      </c>
      <c r="C30" s="22">
        <v>87</v>
      </c>
      <c r="D30" s="22">
        <v>128</v>
      </c>
      <c r="E30" s="22">
        <v>121</v>
      </c>
      <c r="F30" s="22">
        <v>54</v>
      </c>
      <c r="G30" s="22">
        <v>75</v>
      </c>
      <c r="H30" s="22">
        <v>60</v>
      </c>
      <c r="I30" s="23"/>
      <c r="J30" s="23"/>
      <c r="K30" s="23"/>
      <c r="L30" s="23"/>
      <c r="M30" s="23"/>
      <c r="P30" s="36" t="s">
        <v>23</v>
      </c>
      <c r="Q30" s="37"/>
      <c r="R30" s="37">
        <f>C30/C29</f>
        <v>1</v>
      </c>
      <c r="S30" s="41">
        <f>D30/D29</f>
        <v>1.0756302521008403</v>
      </c>
      <c r="T30" s="40">
        <f>E30/E29</f>
        <v>1.0431034482758621</v>
      </c>
      <c r="U30" s="37">
        <f>F30/F29</f>
        <v>1.0188679245283019</v>
      </c>
      <c r="V30" s="37">
        <f>G30/G29</f>
        <v>1.3636363636363635</v>
      </c>
      <c r="W30" s="38"/>
      <c r="X30" s="39"/>
      <c r="Y30" s="39"/>
      <c r="Z30" s="39"/>
      <c r="AA30" s="39"/>
      <c r="AB30" s="39"/>
    </row>
    <row r="31" spans="1:28" ht="15.75">
      <c r="A31" s="19" t="s">
        <v>24</v>
      </c>
      <c r="B31" s="22">
        <v>126</v>
      </c>
      <c r="C31" s="22">
        <v>87</v>
      </c>
      <c r="D31" s="22">
        <v>128</v>
      </c>
      <c r="E31" s="22">
        <v>125</v>
      </c>
      <c r="F31" s="22">
        <v>65</v>
      </c>
      <c r="G31" s="22">
        <v>82</v>
      </c>
      <c r="H31" s="22">
        <v>84</v>
      </c>
      <c r="I31" s="22">
        <v>62</v>
      </c>
      <c r="J31" s="23"/>
      <c r="K31" s="23"/>
      <c r="L31" s="23"/>
      <c r="M31" s="23"/>
      <c r="P31" s="36" t="s">
        <v>24</v>
      </c>
      <c r="Q31" s="37"/>
      <c r="R31" s="37"/>
      <c r="S31" s="37">
        <f>D31/D30</f>
        <v>1</v>
      </c>
      <c r="T31" s="41">
        <f>E31/E30</f>
        <v>1.0330578512396693</v>
      </c>
      <c r="U31" s="40">
        <f>F31/F30</f>
        <v>1.2037037037037037</v>
      </c>
      <c r="V31" s="37">
        <f>G31/G30</f>
        <v>1.0933333333333333</v>
      </c>
      <c r="W31" s="37">
        <f>H31/H30</f>
        <v>1.4</v>
      </c>
      <c r="X31" s="38"/>
      <c r="Y31" s="39"/>
      <c r="Z31" s="39"/>
      <c r="AA31" s="39"/>
      <c r="AB31" s="39"/>
    </row>
    <row r="32" spans="1:28" ht="15.75">
      <c r="A32" s="19" t="s">
        <v>25</v>
      </c>
      <c r="B32" s="22">
        <v>126</v>
      </c>
      <c r="C32" s="22">
        <v>87</v>
      </c>
      <c r="D32" s="22">
        <v>128</v>
      </c>
      <c r="E32" s="22">
        <v>125</v>
      </c>
      <c r="F32" s="22">
        <v>74</v>
      </c>
      <c r="G32" s="22">
        <v>88</v>
      </c>
      <c r="H32" s="22">
        <v>88</v>
      </c>
      <c r="I32" s="22">
        <v>87</v>
      </c>
      <c r="J32" s="22">
        <v>58</v>
      </c>
      <c r="K32" s="23"/>
      <c r="L32" s="23"/>
      <c r="M32" s="23"/>
      <c r="P32" s="36" t="s">
        <v>25</v>
      </c>
      <c r="Q32" s="37"/>
      <c r="R32" s="37"/>
      <c r="S32" s="37"/>
      <c r="T32" s="37">
        <f>E32/E31</f>
        <v>1</v>
      </c>
      <c r="U32" s="41">
        <f>F32/F31</f>
        <v>1.1384615384615384</v>
      </c>
      <c r="V32" s="40">
        <f>G32/G31</f>
        <v>1.0731707317073171</v>
      </c>
      <c r="W32" s="37">
        <f>H32/H31</f>
        <v>1.0476190476190477</v>
      </c>
      <c r="X32" s="37">
        <f>I32/I31</f>
        <v>1.403225806451613</v>
      </c>
      <c r="Y32" s="38"/>
      <c r="Z32" s="39"/>
      <c r="AA32" s="39"/>
      <c r="AB32" s="39"/>
    </row>
    <row r="33" spans="1:28" ht="15.75">
      <c r="A33" s="19" t="s">
        <v>26</v>
      </c>
      <c r="B33" s="22">
        <v>126</v>
      </c>
      <c r="C33" s="22">
        <v>87</v>
      </c>
      <c r="D33" s="22">
        <v>128</v>
      </c>
      <c r="E33" s="22">
        <v>125</v>
      </c>
      <c r="F33" s="22">
        <v>74</v>
      </c>
      <c r="G33" s="22">
        <v>96</v>
      </c>
      <c r="H33" s="22">
        <v>95</v>
      </c>
      <c r="I33" s="22">
        <v>99</v>
      </c>
      <c r="J33" s="22">
        <v>72</v>
      </c>
      <c r="K33" s="22">
        <v>65</v>
      </c>
      <c r="L33" s="23"/>
      <c r="M33" s="23"/>
      <c r="P33" s="36" t="s">
        <v>26</v>
      </c>
      <c r="Q33" s="37"/>
      <c r="R33" s="37"/>
      <c r="S33" s="37"/>
      <c r="T33" s="37"/>
      <c r="U33" s="37">
        <f>F33/F32</f>
        <v>1</v>
      </c>
      <c r="V33" s="41">
        <f>G33/G32</f>
        <v>1.0909090909090908</v>
      </c>
      <c r="W33" s="40">
        <f>H33/H32</f>
        <v>1.0795454545454546</v>
      </c>
      <c r="X33" s="37">
        <f>I33/I32</f>
        <v>1.1379310344827587</v>
      </c>
      <c r="Y33" s="37">
        <f>J33/J32</f>
        <v>1.2413793103448276</v>
      </c>
      <c r="Z33" s="38"/>
      <c r="AA33" s="39"/>
      <c r="AB33" s="39"/>
    </row>
    <row r="34" spans="1:28" ht="15.75">
      <c r="A34" s="19" t="s">
        <v>27</v>
      </c>
      <c r="B34" s="22">
        <v>126</v>
      </c>
      <c r="C34" s="22">
        <v>87</v>
      </c>
      <c r="D34" s="22">
        <v>128</v>
      </c>
      <c r="E34" s="22">
        <v>125</v>
      </c>
      <c r="F34" s="22">
        <v>74</v>
      </c>
      <c r="G34" s="22">
        <v>96</v>
      </c>
      <c r="H34" s="22">
        <v>95</v>
      </c>
      <c r="I34" s="22">
        <v>106</v>
      </c>
      <c r="J34" s="22">
        <v>92</v>
      </c>
      <c r="K34" s="22">
        <v>86</v>
      </c>
      <c r="L34" s="22">
        <v>49</v>
      </c>
      <c r="M34" s="23"/>
      <c r="P34" s="36" t="s">
        <v>27</v>
      </c>
      <c r="Q34" s="37"/>
      <c r="R34" s="37"/>
      <c r="S34" s="37"/>
      <c r="T34" s="37"/>
      <c r="U34" s="37"/>
      <c r="V34" s="37">
        <f>G34/G33</f>
        <v>1</v>
      </c>
      <c r="W34" s="41">
        <f>H34/H33</f>
        <v>1</v>
      </c>
      <c r="X34" s="40">
        <f>I34/I33</f>
        <v>1.0707070707070707</v>
      </c>
      <c r="Y34" s="37">
        <f>J34/J33</f>
        <v>1.2777777777777777</v>
      </c>
      <c r="Z34" s="37">
        <f>K34/K33</f>
        <v>1.323076923076923</v>
      </c>
      <c r="AA34" s="38"/>
      <c r="AB34" s="39"/>
    </row>
    <row r="35" spans="1:28" ht="15.75">
      <c r="A35" s="19" t="s">
        <v>28</v>
      </c>
      <c r="B35" s="22">
        <v>126</v>
      </c>
      <c r="C35" s="22">
        <v>87</v>
      </c>
      <c r="D35" s="22">
        <v>128</v>
      </c>
      <c r="E35" s="22">
        <v>125</v>
      </c>
      <c r="F35" s="22">
        <v>74</v>
      </c>
      <c r="G35" s="22">
        <v>96</v>
      </c>
      <c r="H35" s="22">
        <v>95</v>
      </c>
      <c r="I35" s="22">
        <v>110</v>
      </c>
      <c r="J35" s="22">
        <v>113</v>
      </c>
      <c r="K35" s="22">
        <v>104</v>
      </c>
      <c r="L35" s="22">
        <v>50</v>
      </c>
      <c r="M35" s="22">
        <v>50</v>
      </c>
      <c r="P35" s="36" t="s">
        <v>28</v>
      </c>
      <c r="Q35" s="37"/>
      <c r="R35" s="37"/>
      <c r="S35" s="37"/>
      <c r="T35" s="37"/>
      <c r="U35" s="37"/>
      <c r="V35" s="37"/>
      <c r="W35" s="37">
        <f>H35/H34</f>
        <v>1</v>
      </c>
      <c r="X35" s="41">
        <f>I35/I34</f>
        <v>1.0377358490566038</v>
      </c>
      <c r="Y35" s="40">
        <f>J35/J34</f>
        <v>1.2282608695652173</v>
      </c>
      <c r="Z35" s="37">
        <f>K35/K34</f>
        <v>1.2093023255813953</v>
      </c>
      <c r="AA35" s="37">
        <f>L35/L34</f>
        <v>1.0204081632653061</v>
      </c>
      <c r="AB35" s="38"/>
    </row>
    <row r="36" spans="1:28" ht="15.75">
      <c r="A36" s="19" t="s">
        <v>29</v>
      </c>
      <c r="B36" s="22">
        <v>126</v>
      </c>
      <c r="C36" s="22">
        <v>87</v>
      </c>
      <c r="D36" s="22">
        <v>128</v>
      </c>
      <c r="E36" s="22">
        <v>125</v>
      </c>
      <c r="F36" s="22">
        <v>74</v>
      </c>
      <c r="G36" s="22">
        <v>96</v>
      </c>
      <c r="H36" s="22">
        <v>95</v>
      </c>
      <c r="I36" s="22">
        <v>110</v>
      </c>
      <c r="J36" s="22">
        <v>115</v>
      </c>
      <c r="K36" s="22">
        <v>128</v>
      </c>
      <c r="L36" s="22">
        <v>71</v>
      </c>
      <c r="M36" s="22">
        <v>76</v>
      </c>
      <c r="P36" s="36" t="s">
        <v>29</v>
      </c>
      <c r="Q36" s="37"/>
      <c r="R36" s="37"/>
      <c r="S36" s="37"/>
      <c r="T36" s="37"/>
      <c r="U36" s="37"/>
      <c r="V36" s="37"/>
      <c r="W36" s="37"/>
      <c r="X36" s="37">
        <f>I36/I35</f>
        <v>1</v>
      </c>
      <c r="Y36" s="41">
        <f>J36/J35</f>
        <v>1.0176991150442478</v>
      </c>
      <c r="Z36" s="40">
        <f>K36/K35</f>
        <v>1.2307692307692308</v>
      </c>
      <c r="AA36" s="37">
        <f>L36/L35</f>
        <v>1.42</v>
      </c>
      <c r="AB36" s="37">
        <f>M36/M35</f>
        <v>1.52</v>
      </c>
    </row>
    <row r="37" spans="1:28" ht="15.75">
      <c r="A37" s="19" t="s">
        <v>30</v>
      </c>
      <c r="B37" s="22">
        <v>126</v>
      </c>
      <c r="C37" s="22">
        <v>87</v>
      </c>
      <c r="D37" s="22">
        <v>128</v>
      </c>
      <c r="E37" s="22">
        <v>125</v>
      </c>
      <c r="F37" s="22">
        <v>74</v>
      </c>
      <c r="G37" s="22">
        <v>96</v>
      </c>
      <c r="H37" s="22">
        <v>95</v>
      </c>
      <c r="I37" s="22">
        <v>110</v>
      </c>
      <c r="J37" s="22">
        <v>115</v>
      </c>
      <c r="K37" s="22">
        <v>129</v>
      </c>
      <c r="L37" s="22">
        <v>71</v>
      </c>
      <c r="M37" s="22">
        <v>92</v>
      </c>
      <c r="P37" s="36" t="s">
        <v>30</v>
      </c>
      <c r="Q37" s="37"/>
      <c r="R37" s="37"/>
      <c r="S37" s="37"/>
      <c r="T37" s="37"/>
      <c r="U37" s="37"/>
      <c r="V37" s="37"/>
      <c r="W37" s="37"/>
      <c r="X37" s="37"/>
      <c r="Y37" s="37">
        <f>J37/J36</f>
        <v>1</v>
      </c>
      <c r="Z37" s="41">
        <f>K37/K36</f>
        <v>1.0078125</v>
      </c>
      <c r="AA37" s="40">
        <f>L37/L36</f>
        <v>1</v>
      </c>
      <c r="AB37" s="37">
        <f>M37/M36</f>
        <v>1.2105263157894737</v>
      </c>
    </row>
    <row r="38" spans="1:28" ht="15.75">
      <c r="A38" s="19" t="s">
        <v>31</v>
      </c>
      <c r="B38" s="22">
        <v>126</v>
      </c>
      <c r="C38" s="22">
        <v>87</v>
      </c>
      <c r="D38" s="22">
        <v>128</v>
      </c>
      <c r="E38" s="22">
        <v>125</v>
      </c>
      <c r="F38" s="22">
        <v>74</v>
      </c>
      <c r="G38" s="22">
        <v>96</v>
      </c>
      <c r="H38" s="22">
        <v>95</v>
      </c>
      <c r="I38" s="22">
        <v>110</v>
      </c>
      <c r="J38" s="22">
        <v>115</v>
      </c>
      <c r="K38" s="22">
        <v>129</v>
      </c>
      <c r="L38" s="22">
        <v>79</v>
      </c>
      <c r="M38" s="22">
        <v>113</v>
      </c>
      <c r="P38" s="36" t="s">
        <v>31</v>
      </c>
      <c r="Q38" s="37"/>
      <c r="R38" s="37"/>
      <c r="S38" s="37"/>
      <c r="T38" s="37"/>
      <c r="U38" s="37"/>
      <c r="V38" s="37"/>
      <c r="W38" s="37"/>
      <c r="X38" s="37"/>
      <c r="Y38" s="37"/>
      <c r="Z38" s="37">
        <f>K38/K37</f>
        <v>1</v>
      </c>
      <c r="AA38" s="41">
        <f>L38/L37</f>
        <v>1.1126760563380282</v>
      </c>
      <c r="AB38" s="40">
        <f>M38/M37</f>
        <v>1.2282608695652173</v>
      </c>
    </row>
    <row r="39" spans="1:28" ht="15.75">
      <c r="A39" s="19" t="s">
        <v>32</v>
      </c>
      <c r="B39" s="22">
        <v>126</v>
      </c>
      <c r="C39" s="22">
        <v>87</v>
      </c>
      <c r="D39" s="22">
        <v>128</v>
      </c>
      <c r="E39" s="22">
        <v>125</v>
      </c>
      <c r="F39" s="22">
        <v>74</v>
      </c>
      <c r="G39" s="22">
        <v>96</v>
      </c>
      <c r="H39" s="22">
        <v>95</v>
      </c>
      <c r="I39" s="22">
        <v>110</v>
      </c>
      <c r="J39" s="22">
        <v>115</v>
      </c>
      <c r="K39" s="22">
        <v>129</v>
      </c>
      <c r="L39" s="22">
        <v>79</v>
      </c>
      <c r="M39" s="22">
        <v>115</v>
      </c>
      <c r="P39" s="42" t="s">
        <v>32</v>
      </c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>
        <f>L39/L38</f>
        <v>1</v>
      </c>
      <c r="AB39" s="44">
        <f>M39/M38</f>
        <v>1.0176991150442478</v>
      </c>
    </row>
    <row r="40" spans="1:28" ht="15.7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</row>
    <row r="41" spans="1:28" ht="15.75">
      <c r="A41" s="227"/>
      <c r="B41" s="227"/>
      <c r="C41" s="227"/>
      <c r="D41" s="227"/>
      <c r="E41" s="227"/>
      <c r="F41" s="227"/>
      <c r="G41" s="227"/>
      <c r="H41" s="18"/>
      <c r="I41" s="18"/>
      <c r="J41" s="18"/>
      <c r="K41" s="18"/>
      <c r="L41" s="18"/>
      <c r="M41" s="18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</row>
    <row r="42" spans="1:28" ht="15.75">
      <c r="A42" s="18" t="s">
        <v>33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P42" s="45" t="s">
        <v>44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</row>
    <row r="43" spans="1:28" ht="15.75">
      <c r="A43" s="17"/>
      <c r="B43" s="224" t="s">
        <v>15</v>
      </c>
      <c r="C43" s="225"/>
      <c r="D43" s="225"/>
      <c r="E43" s="225"/>
      <c r="F43" s="226"/>
      <c r="G43" s="17"/>
      <c r="H43" s="17"/>
      <c r="I43" s="17"/>
      <c r="J43" s="17"/>
      <c r="K43" s="17"/>
      <c r="L43" s="17"/>
      <c r="M43" s="17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</row>
    <row r="44" spans="1:28" ht="15.75">
      <c r="A44" s="21" t="s">
        <v>16</v>
      </c>
      <c r="B44" s="19" t="s">
        <v>29</v>
      </c>
      <c r="C44" s="19" t="s">
        <v>30</v>
      </c>
      <c r="D44" s="19" t="s">
        <v>31</v>
      </c>
      <c r="E44" s="19" t="s">
        <v>32</v>
      </c>
      <c r="F44" s="19" t="s">
        <v>34</v>
      </c>
      <c r="G44" s="17"/>
      <c r="H44" s="17"/>
      <c r="I44" s="17"/>
      <c r="J44" s="17"/>
      <c r="K44" s="17"/>
      <c r="L44" s="17"/>
      <c r="M44" s="17"/>
      <c r="P44" s="46" t="s">
        <v>45</v>
      </c>
      <c r="Q44" s="47" t="s">
        <v>46</v>
      </c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</row>
    <row r="45" spans="1:28" ht="15.75">
      <c r="A45" s="19" t="s">
        <v>29</v>
      </c>
      <c r="B45" s="22">
        <v>100</v>
      </c>
      <c r="C45" s="23"/>
      <c r="D45" s="23"/>
      <c r="E45" s="23"/>
      <c r="F45" s="23"/>
      <c r="G45" s="17"/>
      <c r="H45" s="17"/>
      <c r="I45" s="17"/>
      <c r="J45" s="17"/>
      <c r="K45" s="17"/>
      <c r="L45" s="17"/>
      <c r="M45" s="17"/>
      <c r="P45" s="48">
        <v>3</v>
      </c>
      <c r="Q45" s="49">
        <f>AVERAGE(Q27,R28,S29,T30,U31,V32,W33,X34,Y35,Z36,AA37,AB38)</f>
        <v>1.1309515581835325</v>
      </c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</row>
    <row r="46" spans="1:28" ht="15.75">
      <c r="A46" s="19" t="s">
        <v>30</v>
      </c>
      <c r="B46" s="22">
        <v>196</v>
      </c>
      <c r="C46" s="22">
        <v>89</v>
      </c>
      <c r="D46" s="23"/>
      <c r="E46" s="23"/>
      <c r="F46" s="23"/>
      <c r="G46" s="17"/>
      <c r="H46" s="17"/>
      <c r="I46" s="17"/>
      <c r="J46" s="17"/>
      <c r="K46" s="17"/>
      <c r="L46" s="17"/>
      <c r="M46" s="17"/>
      <c r="P46" s="50">
        <v>4</v>
      </c>
      <c r="Q46" s="51">
        <f>AVERAGE(Q28,R29,S30,T31,U32,V33,W34,X35,Y36,Z37,AA38,AB39)</f>
        <v>1.0566544057353986</v>
      </c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</row>
    <row r="47" spans="1:28" ht="15.75">
      <c r="A47" s="19" t="s">
        <v>31</v>
      </c>
      <c r="B47" s="22">
        <v>295</v>
      </c>
      <c r="C47" s="22">
        <v>193</v>
      </c>
      <c r="D47" s="22">
        <v>90</v>
      </c>
      <c r="E47" s="23"/>
      <c r="F47" s="23"/>
      <c r="G47" s="17"/>
      <c r="H47" s="17"/>
      <c r="I47" s="17"/>
      <c r="J47" s="17"/>
      <c r="K47" s="17"/>
      <c r="L47" s="17"/>
      <c r="M47" s="17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</row>
    <row r="48" spans="1:28" ht="15.75">
      <c r="A48" s="19" t="s">
        <v>32</v>
      </c>
      <c r="B48" s="22">
        <v>393</v>
      </c>
      <c r="C48" s="22">
        <v>294</v>
      </c>
      <c r="D48" s="22">
        <v>190</v>
      </c>
      <c r="E48" s="22">
        <v>111</v>
      </c>
      <c r="F48" s="23"/>
      <c r="G48" s="17"/>
      <c r="H48" s="17"/>
      <c r="I48" s="17"/>
      <c r="J48" s="17"/>
      <c r="K48" s="17"/>
      <c r="L48" s="17"/>
      <c r="M48" s="17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</row>
    <row r="49" spans="1:28" ht="15.75">
      <c r="A49" s="19" t="s">
        <v>34</v>
      </c>
      <c r="B49" s="22">
        <v>492</v>
      </c>
      <c r="C49" s="22">
        <v>398</v>
      </c>
      <c r="D49" s="22">
        <v>292</v>
      </c>
      <c r="E49" s="22">
        <v>219</v>
      </c>
      <c r="F49" s="22">
        <v>120</v>
      </c>
      <c r="G49" s="17"/>
      <c r="H49" s="17"/>
      <c r="I49" s="17"/>
      <c r="J49" s="17"/>
      <c r="K49" s="17"/>
      <c r="L49" s="17"/>
      <c r="M49" s="17"/>
      <c r="P49" s="52" t="s">
        <v>47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</row>
    <row r="50" spans="1:28" ht="15.7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</row>
    <row r="51" spans="1:28" ht="31.5">
      <c r="A51" s="18" t="s">
        <v>35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P51" s="53" t="s">
        <v>45</v>
      </c>
      <c r="Q51" s="54" t="s">
        <v>48</v>
      </c>
      <c r="R51" s="30"/>
      <c r="S51" s="55" t="s">
        <v>49</v>
      </c>
      <c r="T51" s="30"/>
      <c r="U51" s="30"/>
      <c r="V51" s="30"/>
      <c r="W51" s="30"/>
      <c r="X51" s="30"/>
      <c r="Y51" s="30"/>
      <c r="Z51" s="30"/>
      <c r="AA51" s="30"/>
      <c r="AB51" s="30"/>
    </row>
    <row r="52" spans="1:28" ht="15.75">
      <c r="A52" s="20"/>
      <c r="B52" s="24" t="s">
        <v>36</v>
      </c>
      <c r="C52" s="24" t="s">
        <v>37</v>
      </c>
      <c r="D52" s="24" t="s">
        <v>38</v>
      </c>
      <c r="E52" s="24" t="s">
        <v>39</v>
      </c>
      <c r="F52" s="24" t="s">
        <v>40</v>
      </c>
      <c r="G52" s="17"/>
      <c r="H52" s="17"/>
      <c r="I52" s="17"/>
      <c r="J52" s="17"/>
      <c r="K52" s="17"/>
      <c r="L52" s="17"/>
      <c r="M52" s="17"/>
      <c r="P52" s="46">
        <v>3</v>
      </c>
      <c r="Q52" s="56">
        <f>Q53/Q45</f>
        <v>0.83680261472511142</v>
      </c>
      <c r="R52" s="30"/>
      <c r="S52" s="57" t="s">
        <v>50</v>
      </c>
      <c r="T52" s="30"/>
      <c r="U52" s="30"/>
      <c r="V52" s="30"/>
      <c r="W52" s="30"/>
      <c r="X52" s="30"/>
      <c r="Y52" s="30"/>
      <c r="Z52" s="30"/>
      <c r="AA52" s="30"/>
      <c r="AB52" s="30"/>
    </row>
    <row r="53" spans="1:28" ht="15.75">
      <c r="A53" s="21" t="s">
        <v>41</v>
      </c>
      <c r="B53" s="25">
        <v>1000</v>
      </c>
      <c r="C53" s="25">
        <v>1050</v>
      </c>
      <c r="D53" s="25">
        <v>1025</v>
      </c>
      <c r="E53" s="25">
        <v>1075</v>
      </c>
      <c r="F53" s="25">
        <v>1100</v>
      </c>
      <c r="G53" s="17"/>
      <c r="H53" s="17"/>
      <c r="I53" s="17"/>
      <c r="J53" s="17"/>
      <c r="K53" s="17"/>
      <c r="L53" s="17"/>
      <c r="M53" s="17"/>
      <c r="P53" s="46">
        <v>4</v>
      </c>
      <c r="Q53" s="56">
        <f>Q54/Q46</f>
        <v>0.94638322101541905</v>
      </c>
      <c r="R53" s="30"/>
      <c r="S53" s="57" t="s">
        <v>51</v>
      </c>
      <c r="T53" s="30"/>
      <c r="U53" s="30"/>
      <c r="V53" s="30"/>
      <c r="W53" s="30"/>
      <c r="X53" s="30"/>
      <c r="Y53" s="30"/>
      <c r="Z53" s="30"/>
      <c r="AA53" s="30"/>
      <c r="AB53" s="30"/>
    </row>
    <row r="54" spans="1:28" ht="15.75">
      <c r="A54" s="21" t="s">
        <v>42</v>
      </c>
      <c r="B54" s="26">
        <v>500</v>
      </c>
      <c r="C54" s="26">
        <v>505</v>
      </c>
      <c r="D54" s="26">
        <v>510</v>
      </c>
      <c r="E54" s="26">
        <v>525</v>
      </c>
      <c r="F54" s="26">
        <v>550</v>
      </c>
      <c r="G54" s="17"/>
      <c r="H54" s="17"/>
      <c r="I54" s="17"/>
      <c r="J54" s="17"/>
      <c r="K54" s="17"/>
      <c r="L54" s="17"/>
      <c r="M54" s="17"/>
      <c r="P54" s="46">
        <v>5</v>
      </c>
      <c r="Q54" s="58">
        <v>1</v>
      </c>
      <c r="R54" s="30"/>
      <c r="S54" s="57" t="s">
        <v>52</v>
      </c>
      <c r="T54" s="30"/>
      <c r="U54" s="30"/>
      <c r="V54" s="30"/>
      <c r="W54" s="30"/>
      <c r="X54" s="30"/>
      <c r="Y54" s="30"/>
      <c r="Z54" s="30"/>
      <c r="AA54" s="30"/>
      <c r="AB54" s="30"/>
    </row>
    <row r="55" spans="1:28" ht="15.75">
      <c r="A55" s="3"/>
      <c r="B55" s="15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</row>
    <row r="56" spans="1:28" ht="15.75">
      <c r="A56" s="3"/>
      <c r="B56" s="15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</row>
    <row r="57" spans="1:28" ht="15.75">
      <c r="A57" s="3"/>
      <c r="B57" s="15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</row>
    <row r="58" spans="1:28" ht="15.75">
      <c r="A58" s="3"/>
      <c r="B58" s="15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P58" s="59" t="s">
        <v>53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</row>
    <row r="59" spans="1:28" ht="15.75">
      <c r="A59" s="3"/>
      <c r="B59" s="3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</row>
    <row r="60" spans="1:28" ht="31.5">
      <c r="A60" s="3"/>
      <c r="B60" s="3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P60" s="60" t="s">
        <v>15</v>
      </c>
      <c r="Q60" s="60" t="s">
        <v>45</v>
      </c>
      <c r="R60" s="54" t="s">
        <v>54</v>
      </c>
      <c r="S60" s="54" t="s">
        <v>48</v>
      </c>
      <c r="T60" s="54" t="s">
        <v>55</v>
      </c>
      <c r="U60" s="54" t="s">
        <v>56</v>
      </c>
      <c r="V60" s="30"/>
      <c r="W60" s="61" t="s">
        <v>49</v>
      </c>
      <c r="X60" s="30"/>
      <c r="Y60" s="30"/>
      <c r="Z60" s="30"/>
      <c r="AA60" s="30"/>
      <c r="AB60" s="30"/>
    </row>
    <row r="61" spans="1:28" ht="15.75">
      <c r="A61" s="12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P61" s="46" t="s">
        <v>29</v>
      </c>
      <c r="Q61" s="58">
        <v>5</v>
      </c>
      <c r="R61" s="62" cm="1">
        <f t="array" ref="R61:R65">TRANSPOSE(B49:F49)</f>
        <v>492</v>
      </c>
      <c r="S61" s="58">
        <v>1</v>
      </c>
      <c r="T61" s="62">
        <f>R61/S61</f>
        <v>492</v>
      </c>
      <c r="U61" s="63">
        <f>T61-R61</f>
        <v>0</v>
      </c>
      <c r="V61" s="30"/>
      <c r="W61" s="59" t="s">
        <v>52</v>
      </c>
      <c r="X61" s="59"/>
      <c r="Y61" s="59"/>
      <c r="Z61" s="59"/>
      <c r="AA61" s="59"/>
      <c r="AB61" s="59"/>
    </row>
    <row r="62" spans="1:28" ht="15.75">
      <c r="A62" s="3"/>
      <c r="B62" s="15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P62" s="46" t="s">
        <v>30</v>
      </c>
      <c r="Q62" s="58">
        <v>4</v>
      </c>
      <c r="R62" s="62">
        <v>398</v>
      </c>
      <c r="S62" s="56">
        <f>Q53</f>
        <v>0.94638322101541905</v>
      </c>
      <c r="T62" s="62">
        <f>R62/S62</f>
        <v>420.54845348268861</v>
      </c>
      <c r="U62" s="64">
        <f>T62-R62</f>
        <v>22.548453482688615</v>
      </c>
      <c r="V62" s="30"/>
      <c r="W62" s="59" t="s">
        <v>57</v>
      </c>
      <c r="X62" s="59"/>
      <c r="Y62" s="59"/>
      <c r="Z62" s="59"/>
      <c r="AA62" s="59"/>
      <c r="AB62" s="59"/>
    </row>
    <row r="63" spans="1:28" ht="15.75">
      <c r="A63" s="3"/>
      <c r="B63" s="15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P63" s="46" t="s">
        <v>31</v>
      </c>
      <c r="Q63" s="58">
        <v>3</v>
      </c>
      <c r="R63" s="62">
        <v>292</v>
      </c>
      <c r="S63" s="56">
        <f>Q52</f>
        <v>0.83680261472511142</v>
      </c>
      <c r="T63" s="62">
        <f>R63/S63</f>
        <v>348.94728441535955</v>
      </c>
      <c r="U63" s="64">
        <f>T63-R63</f>
        <v>56.947284415359547</v>
      </c>
      <c r="V63" s="30"/>
      <c r="W63" s="59" t="s">
        <v>58</v>
      </c>
      <c r="X63" s="59"/>
      <c r="Y63" s="59"/>
      <c r="Z63" s="59"/>
      <c r="AA63" s="59"/>
      <c r="AB63" s="59"/>
    </row>
    <row r="64" spans="1:28" ht="15.75">
      <c r="A64" s="3"/>
      <c r="B64" s="15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P64" s="46" t="s">
        <v>32</v>
      </c>
      <c r="Q64" s="58">
        <v>2</v>
      </c>
      <c r="R64" s="62">
        <v>219</v>
      </c>
      <c r="S64" s="56">
        <f>R64/T64</f>
        <v>0.4850498338870432</v>
      </c>
      <c r="T64" s="62">
        <f>E53*E54/1000*80%</f>
        <v>451.5</v>
      </c>
      <c r="U64" s="64">
        <f>T64-R64</f>
        <v>232.5</v>
      </c>
      <c r="V64" s="30"/>
      <c r="W64" s="59" t="s">
        <v>59</v>
      </c>
      <c r="X64" s="59"/>
      <c r="Y64" s="59"/>
      <c r="Z64" s="59"/>
      <c r="AA64" s="59"/>
      <c r="AB64" s="59"/>
    </row>
    <row r="65" spans="1:28" ht="15.75">
      <c r="A65" s="3"/>
      <c r="B65" s="15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P65" s="46" t="s">
        <v>34</v>
      </c>
      <c r="Q65" s="58">
        <v>1</v>
      </c>
      <c r="R65" s="62">
        <v>120</v>
      </c>
      <c r="S65" s="56">
        <f>R65/T65</f>
        <v>0.24793388429752067</v>
      </c>
      <c r="T65" s="62">
        <f>F53*F54/1000*80%</f>
        <v>484</v>
      </c>
      <c r="U65" s="64">
        <f>T65-R65</f>
        <v>364</v>
      </c>
      <c r="V65" s="30"/>
      <c r="W65" s="59" t="s">
        <v>59</v>
      </c>
      <c r="X65" s="59"/>
      <c r="Y65" s="59"/>
      <c r="Z65" s="59"/>
      <c r="AA65" s="59"/>
      <c r="AB65" s="59"/>
    </row>
    <row r="66" spans="1:28" ht="16.5" thickBot="1">
      <c r="A66" s="3"/>
      <c r="B66" s="15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P66" s="30"/>
      <c r="Q66" s="30"/>
      <c r="R66" s="30"/>
      <c r="S66" s="30"/>
      <c r="T66" s="30"/>
      <c r="U66" s="30" t="s">
        <v>60</v>
      </c>
      <c r="V66" s="30"/>
      <c r="W66" s="30"/>
      <c r="X66" s="30"/>
      <c r="Y66" s="30"/>
      <c r="Z66" s="30"/>
      <c r="AA66" s="30"/>
      <c r="AB66" s="30"/>
    </row>
    <row r="67" spans="1:28" ht="16.5" thickBot="1">
      <c r="A67" s="3"/>
      <c r="B67" s="3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P67" s="65" t="s">
        <v>61</v>
      </c>
      <c r="Q67" s="66"/>
      <c r="R67" s="67"/>
      <c r="S67" s="68">
        <f>SUM(U61:U65)*1000</f>
        <v>675995.73789804825</v>
      </c>
      <c r="T67" s="30"/>
      <c r="U67" s="30"/>
      <c r="V67" s="30"/>
      <c r="W67" s="30"/>
      <c r="X67" s="30"/>
      <c r="Y67" s="30"/>
      <c r="Z67" s="30"/>
      <c r="AA67" s="30"/>
      <c r="AB67" s="30"/>
    </row>
    <row r="68" spans="1:28">
      <c r="A68" s="3"/>
      <c r="B68" s="3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</row>
    <row r="69" spans="1:28" ht="15.75">
      <c r="A69" s="13"/>
      <c r="B69" s="13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</row>
    <row r="70" spans="1:2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</row>
    <row r="71" spans="1:2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</row>
    <row r="72" spans="1:2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</row>
    <row r="73" spans="1:2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</row>
    <row r="74" spans="1:2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</row>
    <row r="75" spans="1:2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</row>
    <row r="76" spans="1:2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</row>
    <row r="77" spans="1:2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1:2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1:2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1:2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</row>
    <row r="81" spans="1:1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</row>
    <row r="82" spans="1:1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</row>
    <row r="83" spans="1:1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</row>
    <row r="84" spans="1:1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</row>
    <row r="85" spans="1:1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</row>
    <row r="86" spans="1:1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</row>
    <row r="87" spans="1:1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</row>
    <row r="88" spans="1:1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</row>
    <row r="89" spans="1:1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1:1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</row>
    <row r="91" spans="1:1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</row>
    <row r="92" spans="1:1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</row>
    <row r="93" spans="1:1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</row>
    <row r="94" spans="1:1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</row>
    <row r="95" spans="1:1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</row>
    <row r="96" spans="1:1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</row>
    <row r="97" spans="1:1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</row>
    <row r="98" spans="1:1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</row>
    <row r="99" spans="1:1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</row>
  </sheetData>
  <mergeCells count="4">
    <mergeCell ref="B22:M22"/>
    <mergeCell ref="A41:G41"/>
    <mergeCell ref="B43:F43"/>
    <mergeCell ref="Q22:AB22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C506-05F6-47B8-91FF-6362DBF88D11}">
  <dimension ref="A1:L140"/>
  <sheetViews>
    <sheetView workbookViewId="0"/>
  </sheetViews>
  <sheetFormatPr defaultRowHeight="15"/>
  <cols>
    <col min="3" max="3" width="22.85546875" customWidth="1"/>
    <col min="4" max="4" width="17" customWidth="1"/>
    <col min="5" max="5" width="15.42578125" customWidth="1"/>
  </cols>
  <sheetData>
    <row r="1" spans="1:12" ht="15.75">
      <c r="A1" s="11" t="s">
        <v>116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11" t="s">
        <v>84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>
      <c r="B3" t="s">
        <v>115</v>
      </c>
    </row>
    <row r="4" spans="1:12">
      <c r="B4" t="s">
        <v>114</v>
      </c>
    </row>
    <row r="5" spans="1:12">
      <c r="B5" t="s">
        <v>113</v>
      </c>
    </row>
    <row r="8" spans="1:12">
      <c r="B8" t="s">
        <v>112</v>
      </c>
    </row>
    <row r="10" spans="1:12">
      <c r="C10" t="s">
        <v>111</v>
      </c>
      <c r="D10" s="69">
        <v>50</v>
      </c>
    </row>
    <row r="11" spans="1:12">
      <c r="C11" t="s">
        <v>107</v>
      </c>
      <c r="D11" s="84">
        <f>27223350/10000000</f>
        <v>2.7223350000000002</v>
      </c>
      <c r="F11" t="s">
        <v>110</v>
      </c>
    </row>
    <row r="12" spans="1:12">
      <c r="C12" t="s">
        <v>106</v>
      </c>
      <c r="D12" s="83">
        <f>D13-D11/D10</f>
        <v>4.5553300000000005E-2</v>
      </c>
      <c r="E12" t="s">
        <v>109</v>
      </c>
      <c r="K12" s="82"/>
    </row>
    <row r="13" spans="1:12">
      <c r="C13" t="s">
        <v>105</v>
      </c>
      <c r="D13" s="79">
        <v>0.1</v>
      </c>
    </row>
    <row r="17" spans="1:12">
      <c r="B17" t="s">
        <v>108</v>
      </c>
    </row>
    <row r="19" spans="1:12">
      <c r="C19" t="s">
        <v>107</v>
      </c>
      <c r="D19" s="81">
        <f>D11</f>
        <v>2.7223350000000002</v>
      </c>
    </row>
    <row r="20" spans="1:12">
      <c r="C20" t="s">
        <v>106</v>
      </c>
      <c r="D20" s="80">
        <f>D12</f>
        <v>4.5553300000000005E-2</v>
      </c>
    </row>
    <row r="21" spans="1:12">
      <c r="C21" t="s">
        <v>105</v>
      </c>
      <c r="D21" s="79">
        <v>0.12</v>
      </c>
    </row>
    <row r="23" spans="1:12">
      <c r="C23" t="s">
        <v>104</v>
      </c>
      <c r="D23" s="78">
        <f>D19/(D21-D20)</f>
        <v>36.567571161649887</v>
      </c>
    </row>
    <row r="27" spans="1:12" ht="15.75">
      <c r="A27" s="11" t="s">
        <v>103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5.75">
      <c r="A28" s="11" t="s">
        <v>102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5.75">
      <c r="A29" s="1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5.75">
      <c r="A30" s="11" t="s">
        <v>101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5.75">
      <c r="A31" s="11" t="s">
        <v>13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3" spans="3:5">
      <c r="C33" t="s">
        <v>83</v>
      </c>
    </row>
    <row r="34" spans="3:5">
      <c r="C34" t="s">
        <v>82</v>
      </c>
    </row>
    <row r="35" spans="3:5">
      <c r="C35" t="s">
        <v>81</v>
      </c>
    </row>
    <row r="36" spans="3:5">
      <c r="C36" t="s">
        <v>80</v>
      </c>
    </row>
    <row r="38" spans="3:5">
      <c r="C38" t="s">
        <v>100</v>
      </c>
    </row>
    <row r="40" spans="3:5">
      <c r="C40" t="s">
        <v>99</v>
      </c>
      <c r="D40" s="69">
        <v>-10000000</v>
      </c>
    </row>
    <row r="41" spans="3:5">
      <c r="C41" t="s">
        <v>98</v>
      </c>
      <c r="D41" s="69">
        <f>0.03*D49</f>
        <v>1980000</v>
      </c>
    </row>
    <row r="43" spans="3:5">
      <c r="D43" s="1" t="s">
        <v>79</v>
      </c>
      <c r="E43" s="1" t="s">
        <v>78</v>
      </c>
    </row>
    <row r="44" spans="3:5">
      <c r="C44" s="75" t="s">
        <v>77</v>
      </c>
      <c r="D44" s="77">
        <v>600000000</v>
      </c>
      <c r="E44" s="69">
        <f>D44</f>
        <v>600000000</v>
      </c>
    </row>
    <row r="45" spans="3:5">
      <c r="C45" s="71" t="s">
        <v>76</v>
      </c>
      <c r="D45" s="73">
        <v>600000000</v>
      </c>
      <c r="E45" s="69">
        <f>SUM(E44)</f>
        <v>600000000</v>
      </c>
    </row>
    <row r="46" spans="3:5">
      <c r="C46" s="71"/>
      <c r="E46" s="69"/>
    </row>
    <row r="47" spans="3:5">
      <c r="C47" s="71" t="s">
        <v>75</v>
      </c>
      <c r="D47" s="73">
        <v>330000000</v>
      </c>
      <c r="E47" s="69">
        <f>D47</f>
        <v>330000000</v>
      </c>
    </row>
    <row r="48" spans="3:5">
      <c r="C48" s="71" t="s">
        <v>74</v>
      </c>
      <c r="D48" s="73">
        <v>180000000</v>
      </c>
      <c r="E48" s="69">
        <f>D48</f>
        <v>180000000</v>
      </c>
    </row>
    <row r="49" spans="3:5">
      <c r="C49" s="75" t="s">
        <v>73</v>
      </c>
      <c r="D49" s="77">
        <v>66000000</v>
      </c>
      <c r="E49" s="69">
        <f>D49*1.03</f>
        <v>67980000</v>
      </c>
    </row>
    <row r="50" spans="3:5">
      <c r="C50" s="71" t="s">
        <v>72</v>
      </c>
      <c r="D50" s="73">
        <v>576000000</v>
      </c>
      <c r="E50" s="69">
        <f>SUM(E47:E49)</f>
        <v>577980000</v>
      </c>
    </row>
    <row r="51" spans="3:5">
      <c r="C51" s="71"/>
      <c r="E51" s="69"/>
    </row>
    <row r="52" spans="3:5">
      <c r="C52" s="75" t="s">
        <v>71</v>
      </c>
      <c r="D52" s="77">
        <v>11355000</v>
      </c>
      <c r="E52" s="69">
        <f>D52</f>
        <v>11355000</v>
      </c>
    </row>
    <row r="53" spans="3:5">
      <c r="C53" s="71" t="s">
        <v>70</v>
      </c>
      <c r="D53" s="73">
        <v>11355000</v>
      </c>
      <c r="E53" s="69">
        <f>SUM(E52)</f>
        <v>11355000</v>
      </c>
    </row>
    <row r="54" spans="3:5">
      <c r="C54" s="71"/>
      <c r="E54" s="69"/>
    </row>
    <row r="55" spans="3:5">
      <c r="C55" s="71" t="s">
        <v>69</v>
      </c>
      <c r="D55" s="73">
        <f>D45-D50+D53</f>
        <v>35355000</v>
      </c>
      <c r="E55" s="69">
        <f>E45-E50+E53</f>
        <v>33375000</v>
      </c>
    </row>
    <row r="56" spans="3:5">
      <c r="C56" s="71" t="s">
        <v>68</v>
      </c>
      <c r="D56" s="77">
        <f>0.23*D55</f>
        <v>8131650</v>
      </c>
      <c r="E56" s="69">
        <f>E55*0.23</f>
        <v>7676250</v>
      </c>
    </row>
    <row r="57" spans="3:5">
      <c r="C57" s="71"/>
      <c r="D57" s="73"/>
      <c r="E57" s="69"/>
    </row>
    <row r="58" spans="3:5">
      <c r="C58" s="71" t="s">
        <v>67</v>
      </c>
      <c r="D58" s="73">
        <f>D55-D56</f>
        <v>27223350</v>
      </c>
      <c r="E58" s="69">
        <f>E55-E56</f>
        <v>25698750</v>
      </c>
    </row>
    <row r="59" spans="3:5">
      <c r="C59" s="71"/>
      <c r="D59" s="73"/>
      <c r="E59" s="69"/>
    </row>
    <row r="60" spans="3:5">
      <c r="C60" s="71"/>
      <c r="E60" s="69"/>
    </row>
    <row r="61" spans="3:5">
      <c r="C61" t="s">
        <v>66</v>
      </c>
      <c r="D61" s="73">
        <v>150000000</v>
      </c>
      <c r="E61" s="73">
        <f>D61+D40</f>
        <v>140000000</v>
      </c>
    </row>
    <row r="63" spans="3:5">
      <c r="C63" t="s">
        <v>65</v>
      </c>
      <c r="D63" s="70">
        <f>D58/D61</f>
        <v>0.18148900000000001</v>
      </c>
      <c r="E63" s="70">
        <f>E58/E61</f>
        <v>0.18356249999999999</v>
      </c>
    </row>
    <row r="65" spans="1:12">
      <c r="C65" s="72" t="s">
        <v>97</v>
      </c>
      <c r="D65" s="72"/>
      <c r="E65" s="72"/>
    </row>
    <row r="66" spans="1:12">
      <c r="C66" s="71" t="s">
        <v>86</v>
      </c>
      <c r="D66" s="70">
        <f>E63-D63</f>
        <v>2.0734999999999781E-3</v>
      </c>
      <c r="E66" s="69" t="s">
        <v>62</v>
      </c>
    </row>
    <row r="68" spans="1:12" ht="15.75">
      <c r="A68" s="11" t="s">
        <v>96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</row>
    <row r="69" spans="1:12" ht="15.75">
      <c r="A69" s="11" t="s">
        <v>95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</row>
    <row r="70" spans="1:12" ht="15.75">
      <c r="A70" s="11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</row>
    <row r="71" spans="1:12" ht="15.75">
      <c r="A71" s="11" t="s">
        <v>94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</row>
    <row r="72" spans="1:12" ht="15.75">
      <c r="A72" s="11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</row>
    <row r="73" spans="1:12" ht="15.75">
      <c r="A73" s="76" t="s">
        <v>93</v>
      </c>
      <c r="B73" s="11"/>
      <c r="C73" s="3"/>
      <c r="D73" s="3"/>
      <c r="E73" s="3"/>
      <c r="F73" s="3"/>
      <c r="G73" s="3"/>
      <c r="H73" s="3"/>
      <c r="I73" s="3"/>
      <c r="J73" s="3"/>
      <c r="K73" s="3"/>
      <c r="L73" s="3"/>
    </row>
    <row r="74" spans="1:12" ht="15.75">
      <c r="A74" s="11" t="s">
        <v>84</v>
      </c>
      <c r="B74" s="11"/>
      <c r="C74" s="3"/>
      <c r="D74" s="3"/>
      <c r="E74" s="3"/>
      <c r="F74" s="3"/>
      <c r="G74" s="3"/>
      <c r="H74" s="3"/>
      <c r="I74" s="3"/>
      <c r="J74" s="3"/>
      <c r="K74" s="3"/>
      <c r="L74" s="3"/>
    </row>
    <row r="76" spans="1:12">
      <c r="C76" t="s">
        <v>83</v>
      </c>
    </row>
    <row r="77" spans="1:12">
      <c r="C77" t="s">
        <v>92</v>
      </c>
    </row>
    <row r="78" spans="1:12">
      <c r="C78" t="s">
        <v>91</v>
      </c>
    </row>
    <row r="79" spans="1:12">
      <c r="C79" t="s">
        <v>90</v>
      </c>
    </row>
    <row r="82" spans="3:5">
      <c r="D82" s="1" t="s">
        <v>79</v>
      </c>
      <c r="E82" s="1" t="s">
        <v>78</v>
      </c>
    </row>
    <row r="83" spans="3:5">
      <c r="C83" s="75" t="s">
        <v>77</v>
      </c>
      <c r="D83" s="69">
        <f>D44</f>
        <v>600000000</v>
      </c>
      <c r="E83" s="69">
        <f>D83</f>
        <v>600000000</v>
      </c>
    </row>
    <row r="84" spans="3:5">
      <c r="C84" s="71" t="s">
        <v>76</v>
      </c>
      <c r="D84" s="69">
        <f>SUM(D83)</f>
        <v>600000000</v>
      </c>
      <c r="E84" s="69">
        <f>SUM(E83)</f>
        <v>600000000</v>
      </c>
    </row>
    <row r="85" spans="3:5">
      <c r="C85" s="71"/>
      <c r="D85" s="69"/>
      <c r="E85" s="69"/>
    </row>
    <row r="86" spans="3:5">
      <c r="C86" s="71" t="s">
        <v>75</v>
      </c>
      <c r="D86" s="69">
        <f>D47</f>
        <v>330000000</v>
      </c>
      <c r="E86" s="69">
        <f>D86*0.97</f>
        <v>320100000</v>
      </c>
    </row>
    <row r="87" spans="3:5">
      <c r="C87" s="71" t="s">
        <v>74</v>
      </c>
      <c r="D87" s="69">
        <f>D48</f>
        <v>180000000</v>
      </c>
      <c r="E87" s="69">
        <f>D87*0.97</f>
        <v>174600000</v>
      </c>
    </row>
    <row r="88" spans="3:5">
      <c r="C88" s="75" t="s">
        <v>73</v>
      </c>
      <c r="D88" s="69">
        <f>D49</f>
        <v>66000000</v>
      </c>
      <c r="E88" s="69">
        <f>D88</f>
        <v>66000000</v>
      </c>
    </row>
    <row r="89" spans="3:5">
      <c r="C89" s="71" t="s">
        <v>72</v>
      </c>
      <c r="D89" s="69">
        <f>SUM(D86:D88)</f>
        <v>576000000</v>
      </c>
      <c r="E89" s="69">
        <f>SUM(E86:E88)</f>
        <v>560700000</v>
      </c>
    </row>
    <row r="90" spans="3:5">
      <c r="C90" s="71"/>
      <c r="D90" s="69"/>
      <c r="E90" s="69"/>
    </row>
    <row r="91" spans="3:5">
      <c r="C91" s="75" t="s">
        <v>71</v>
      </c>
      <c r="D91" s="69">
        <f>D52</f>
        <v>11355000</v>
      </c>
      <c r="E91" s="69">
        <f>D91</f>
        <v>11355000</v>
      </c>
    </row>
    <row r="92" spans="3:5">
      <c r="C92" s="71" t="s">
        <v>70</v>
      </c>
      <c r="D92" s="69">
        <f>SUM(D91)</f>
        <v>11355000</v>
      </c>
      <c r="E92" s="69">
        <f>SUM(E91)</f>
        <v>11355000</v>
      </c>
    </row>
    <row r="93" spans="3:5">
      <c r="C93" s="71"/>
      <c r="D93" s="69"/>
      <c r="E93" s="69"/>
    </row>
    <row r="94" spans="3:5">
      <c r="C94" s="71" t="s">
        <v>69</v>
      </c>
      <c r="D94" s="69">
        <f>D84-D89+D92</f>
        <v>35355000</v>
      </c>
      <c r="E94" s="69">
        <f>E84-E89+E92</f>
        <v>50655000</v>
      </c>
    </row>
    <row r="95" spans="3:5">
      <c r="C95" s="71" t="s">
        <v>68</v>
      </c>
      <c r="D95" s="69">
        <f>-D94*0.23</f>
        <v>-8131650</v>
      </c>
      <c r="E95" s="69">
        <f>-E94*0.23</f>
        <v>-11650650</v>
      </c>
    </row>
    <row r="96" spans="3:5">
      <c r="C96" s="71"/>
      <c r="D96" s="69"/>
      <c r="E96" s="69"/>
    </row>
    <row r="97" spans="1:12">
      <c r="C97" s="71" t="s">
        <v>67</v>
      </c>
      <c r="D97" s="69">
        <f>D94+D95</f>
        <v>27223350</v>
      </c>
      <c r="E97" s="69">
        <f>E94+E95</f>
        <v>39004350</v>
      </c>
    </row>
    <row r="100" spans="1:12">
      <c r="C100" t="s">
        <v>89</v>
      </c>
      <c r="D100" s="73">
        <v>216250000</v>
      </c>
      <c r="E100" s="73">
        <f>D100+75000000</f>
        <v>291250000</v>
      </c>
    </row>
    <row r="102" spans="1:12">
      <c r="C102" t="s">
        <v>88</v>
      </c>
      <c r="D102" s="70">
        <f>D97/D100</f>
        <v>0.12588832369942196</v>
      </c>
      <c r="E102" s="70">
        <f>E97/E100</f>
        <v>0.13392051502145924</v>
      </c>
    </row>
    <row r="104" spans="1:12">
      <c r="C104" s="72" t="s">
        <v>87</v>
      </c>
      <c r="D104" s="72"/>
      <c r="E104" s="72"/>
    </row>
    <row r="105" spans="1:12">
      <c r="C105" s="71" t="s">
        <v>86</v>
      </c>
      <c r="D105" s="70">
        <f>E102-D102</f>
        <v>8.0321913220372798E-3</v>
      </c>
      <c r="E105" s="69" t="s">
        <v>62</v>
      </c>
    </row>
    <row r="108" spans="1:12" ht="15.75">
      <c r="A108" s="76" t="s">
        <v>85</v>
      </c>
      <c r="B108" s="11"/>
      <c r="C108" s="3"/>
      <c r="D108" s="3"/>
      <c r="E108" s="3"/>
      <c r="F108" s="3"/>
      <c r="G108" s="3"/>
      <c r="H108" s="3"/>
      <c r="I108" s="3"/>
      <c r="J108" s="3"/>
      <c r="K108" s="3"/>
      <c r="L108" s="3"/>
    </row>
    <row r="109" spans="1:12" ht="15.75">
      <c r="A109" s="11" t="s">
        <v>84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</row>
    <row r="111" spans="1:12">
      <c r="C111" t="s">
        <v>83</v>
      </c>
    </row>
    <row r="112" spans="1:12">
      <c r="C112" t="s">
        <v>82</v>
      </c>
    </row>
    <row r="113" spans="3:5">
      <c r="C113" t="s">
        <v>81</v>
      </c>
    </row>
    <row r="114" spans="3:5">
      <c r="C114" t="s">
        <v>80</v>
      </c>
    </row>
    <row r="117" spans="3:5">
      <c r="D117" s="1" t="s">
        <v>79</v>
      </c>
      <c r="E117" s="1" t="s">
        <v>78</v>
      </c>
    </row>
    <row r="118" spans="3:5">
      <c r="C118" s="75" t="s">
        <v>77</v>
      </c>
      <c r="D118" s="74">
        <f>D83</f>
        <v>600000000</v>
      </c>
      <c r="E118" s="74">
        <f>E83</f>
        <v>600000000</v>
      </c>
    </row>
    <row r="119" spans="3:5">
      <c r="C119" s="71" t="s">
        <v>76</v>
      </c>
      <c r="D119" s="74">
        <f>D84</f>
        <v>600000000</v>
      </c>
      <c r="E119" s="74">
        <f>E84</f>
        <v>600000000</v>
      </c>
    </row>
    <row r="120" spans="3:5">
      <c r="C120" s="71"/>
      <c r="D120" s="74"/>
      <c r="E120" s="74"/>
    </row>
    <row r="121" spans="3:5">
      <c r="C121" s="71" t="s">
        <v>75</v>
      </c>
      <c r="D121" s="74">
        <f t="shared" ref="D121:E124" si="0">D86</f>
        <v>330000000</v>
      </c>
      <c r="E121" s="74">
        <f t="shared" si="0"/>
        <v>320100000</v>
      </c>
    </row>
    <row r="122" spans="3:5">
      <c r="C122" s="71" t="s">
        <v>74</v>
      </c>
      <c r="D122" s="74">
        <f t="shared" si="0"/>
        <v>180000000</v>
      </c>
      <c r="E122" s="74">
        <f t="shared" si="0"/>
        <v>174600000</v>
      </c>
    </row>
    <row r="123" spans="3:5">
      <c r="C123" s="75" t="s">
        <v>73</v>
      </c>
      <c r="D123" s="74">
        <f t="shared" si="0"/>
        <v>66000000</v>
      </c>
      <c r="E123" s="74">
        <f t="shared" si="0"/>
        <v>66000000</v>
      </c>
    </row>
    <row r="124" spans="3:5">
      <c r="C124" s="71" t="s">
        <v>72</v>
      </c>
      <c r="D124" s="74">
        <f t="shared" si="0"/>
        <v>576000000</v>
      </c>
      <c r="E124" s="74">
        <f t="shared" si="0"/>
        <v>560700000</v>
      </c>
    </row>
    <row r="125" spans="3:5">
      <c r="C125" s="71"/>
      <c r="D125" s="74"/>
      <c r="E125" s="74"/>
    </row>
    <row r="126" spans="3:5">
      <c r="C126" s="75" t="s">
        <v>71</v>
      </c>
      <c r="D126" s="74">
        <f>D91</f>
        <v>11355000</v>
      </c>
      <c r="E126" s="74">
        <f>E91</f>
        <v>11355000</v>
      </c>
    </row>
    <row r="127" spans="3:5">
      <c r="C127" s="71" t="s">
        <v>70</v>
      </c>
      <c r="D127" s="74">
        <f>D92</f>
        <v>11355000</v>
      </c>
      <c r="E127" s="74">
        <f>E92</f>
        <v>11355000</v>
      </c>
    </row>
    <row r="128" spans="3:5">
      <c r="C128" s="71"/>
      <c r="D128" s="74"/>
      <c r="E128" s="74"/>
    </row>
    <row r="129" spans="3:5">
      <c r="C129" s="71" t="s">
        <v>69</v>
      </c>
      <c r="D129" s="74">
        <f>D94</f>
        <v>35355000</v>
      </c>
      <c r="E129" s="74">
        <f>E94</f>
        <v>50655000</v>
      </c>
    </row>
    <row r="130" spans="3:5">
      <c r="C130" s="71" t="s">
        <v>68</v>
      </c>
      <c r="D130" s="74">
        <f>D95</f>
        <v>-8131650</v>
      </c>
      <c r="E130" s="74">
        <f>E95</f>
        <v>-11650650</v>
      </c>
    </row>
    <row r="131" spans="3:5">
      <c r="C131" s="71"/>
      <c r="D131" s="74"/>
      <c r="E131" s="74"/>
    </row>
    <row r="132" spans="3:5">
      <c r="C132" s="71" t="s">
        <v>67</v>
      </c>
      <c r="D132" s="74">
        <f>D97</f>
        <v>27223350</v>
      </c>
      <c r="E132" s="74">
        <f>E97</f>
        <v>39004350</v>
      </c>
    </row>
    <row r="135" spans="3:5">
      <c r="C135" t="s">
        <v>66</v>
      </c>
      <c r="D135" s="73">
        <v>150000000</v>
      </c>
      <c r="E135" s="73">
        <f>D135+75000000</f>
        <v>225000000</v>
      </c>
    </row>
    <row r="137" spans="3:5">
      <c r="C137" t="s">
        <v>65</v>
      </c>
      <c r="D137" s="70">
        <f>D132/D135</f>
        <v>0.18148900000000001</v>
      </c>
      <c r="E137" s="70">
        <f>E132/E135</f>
        <v>0.17335266666666665</v>
      </c>
    </row>
    <row r="139" spans="3:5">
      <c r="C139" s="72" t="s">
        <v>64</v>
      </c>
      <c r="D139" s="72"/>
      <c r="E139" s="72"/>
    </row>
    <row r="140" spans="3:5">
      <c r="C140" s="71" t="s">
        <v>63</v>
      </c>
      <c r="D140" s="70">
        <f>E137-D137</f>
        <v>-8.1363333333333565E-3</v>
      </c>
      <c r="E140" s="69" t="s">
        <v>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F6BCE-6B66-4BB5-A87F-BA8BCED8786B}">
  <dimension ref="A1:E107"/>
  <sheetViews>
    <sheetView showGridLines="0" zoomScaleNormal="100" zoomScaleSheetLayoutView="100" workbookViewId="0"/>
  </sheetViews>
  <sheetFormatPr defaultColWidth="9.140625" defaultRowHeight="15.75"/>
  <cols>
    <col min="1" max="1" width="40.28515625" style="85" customWidth="1"/>
    <col min="2" max="2" width="40.7109375" style="85" customWidth="1"/>
    <col min="3" max="3" width="23.140625" style="85" customWidth="1"/>
    <col min="4" max="4" width="30" style="85" customWidth="1"/>
    <col min="5" max="5" width="24.28515625" style="85" customWidth="1"/>
    <col min="6" max="16384" width="9.140625" style="85"/>
  </cols>
  <sheetData>
    <row r="1" spans="1:5" ht="20.25">
      <c r="A1" s="151" t="s">
        <v>222</v>
      </c>
      <c r="B1" s="109"/>
      <c r="C1" s="109"/>
      <c r="D1" s="109"/>
      <c r="E1" s="109"/>
    </row>
    <row r="2" spans="1:5">
      <c r="A2" s="109" t="s">
        <v>221</v>
      </c>
      <c r="B2" s="109"/>
      <c r="C2" s="109"/>
      <c r="D2" s="109"/>
      <c r="E2" s="109"/>
    </row>
    <row r="3" spans="1:5">
      <c r="A3" s="109" t="s">
        <v>220</v>
      </c>
      <c r="B3" s="109"/>
      <c r="C3" s="109"/>
      <c r="D3" s="109"/>
      <c r="E3" s="109"/>
    </row>
    <row r="5" spans="1:5">
      <c r="C5" s="134" t="s">
        <v>185</v>
      </c>
      <c r="D5" s="133" t="s">
        <v>184</v>
      </c>
    </row>
    <row r="6" spans="1:5">
      <c r="B6" s="142" t="s">
        <v>219</v>
      </c>
      <c r="C6" s="150"/>
      <c r="D6" s="149"/>
    </row>
    <row r="7" spans="1:5">
      <c r="A7" s="138" t="s">
        <v>218</v>
      </c>
      <c r="B7" s="139" t="s">
        <v>217</v>
      </c>
      <c r="C7" s="148">
        <v>571.98</v>
      </c>
      <c r="D7" s="148">
        <v>586.63</v>
      </c>
    </row>
    <row r="8" spans="1:5">
      <c r="A8" s="138" t="s">
        <v>216</v>
      </c>
      <c r="B8" s="137" t="s">
        <v>215</v>
      </c>
      <c r="C8" s="147">
        <v>0.83599999999999997</v>
      </c>
      <c r="D8" s="147">
        <v>0.83699999999999997</v>
      </c>
    </row>
    <row r="9" spans="1:5">
      <c r="A9" s="138" t="s">
        <v>214</v>
      </c>
      <c r="B9" s="137" t="s">
        <v>213</v>
      </c>
      <c r="C9" s="147">
        <v>0.121</v>
      </c>
      <c r="D9" s="147">
        <v>0.11799999999999999</v>
      </c>
    </row>
    <row r="10" spans="1:5">
      <c r="A10" s="138" t="s">
        <v>212</v>
      </c>
      <c r="B10" s="137" t="s">
        <v>211</v>
      </c>
      <c r="C10" s="146">
        <v>0.72</v>
      </c>
      <c r="D10" s="146">
        <v>0.68</v>
      </c>
    </row>
    <row r="11" spans="1:5">
      <c r="A11" s="138" t="s">
        <v>210</v>
      </c>
      <c r="B11" s="137" t="s">
        <v>209</v>
      </c>
      <c r="C11" s="145">
        <v>139.22</v>
      </c>
      <c r="D11" s="145">
        <v>143.4</v>
      </c>
    </row>
    <row r="12" spans="1:5">
      <c r="A12" s="138" t="s">
        <v>208</v>
      </c>
      <c r="B12" s="137" t="s">
        <v>207</v>
      </c>
      <c r="C12" s="145">
        <v>133.51</v>
      </c>
      <c r="D12" s="145">
        <v>134.22999999999999</v>
      </c>
    </row>
    <row r="13" spans="1:5">
      <c r="A13" s="138" t="s">
        <v>206</v>
      </c>
      <c r="B13" s="144" t="s">
        <v>205</v>
      </c>
      <c r="C13" s="143">
        <v>1392684</v>
      </c>
      <c r="D13" s="143">
        <v>1406612</v>
      </c>
    </row>
    <row r="14" spans="1:5">
      <c r="A14" s="138"/>
      <c r="B14" s="142" t="s">
        <v>204</v>
      </c>
      <c r="C14" s="141"/>
      <c r="D14" s="140"/>
    </row>
    <row r="15" spans="1:5">
      <c r="A15" s="138" t="s">
        <v>203</v>
      </c>
      <c r="B15" s="139" t="s">
        <v>202</v>
      </c>
      <c r="C15" s="136">
        <v>206901363</v>
      </c>
      <c r="D15" s="136">
        <v>229062984</v>
      </c>
    </row>
    <row r="16" spans="1:5">
      <c r="A16" s="138" t="s">
        <v>201</v>
      </c>
      <c r="B16" s="137" t="s">
        <v>200</v>
      </c>
      <c r="C16" s="136">
        <v>19991341</v>
      </c>
      <c r="D16" s="136">
        <v>20291067</v>
      </c>
    </row>
    <row r="17" spans="1:5">
      <c r="A17" s="138" t="s">
        <v>199</v>
      </c>
      <c r="B17" s="137" t="s">
        <v>198</v>
      </c>
      <c r="C17" s="136">
        <v>14961382</v>
      </c>
      <c r="D17" s="136">
        <v>15087621</v>
      </c>
    </row>
    <row r="18" spans="1:5">
      <c r="A18" s="138" t="s">
        <v>197</v>
      </c>
      <c r="B18" s="137" t="s">
        <v>196</v>
      </c>
      <c r="C18" s="136">
        <v>104590268</v>
      </c>
      <c r="D18" s="136">
        <v>104217808</v>
      </c>
    </row>
    <row r="19" spans="1:5">
      <c r="A19" s="138" t="s">
        <v>195</v>
      </c>
      <c r="B19" s="137" t="s">
        <v>194</v>
      </c>
      <c r="C19" s="136">
        <v>1652423</v>
      </c>
      <c r="D19" s="136">
        <v>2587779</v>
      </c>
    </row>
    <row r="20" spans="1:5">
      <c r="A20" s="138" t="s">
        <v>193</v>
      </c>
      <c r="B20" s="137" t="s">
        <v>192</v>
      </c>
      <c r="C20" s="136">
        <v>7068937</v>
      </c>
      <c r="D20" s="136">
        <v>7693249</v>
      </c>
    </row>
    <row r="22" spans="1:5">
      <c r="A22" s="109"/>
      <c r="B22" s="109" t="s">
        <v>191</v>
      </c>
      <c r="C22" s="109"/>
      <c r="D22" s="109"/>
      <c r="E22" s="109"/>
    </row>
    <row r="23" spans="1:5">
      <c r="A23" s="109"/>
      <c r="B23" s="109"/>
      <c r="C23" s="109"/>
      <c r="D23" s="109"/>
      <c r="E23" s="109"/>
    </row>
    <row r="24" spans="1:5">
      <c r="A24" s="109" t="s">
        <v>190</v>
      </c>
      <c r="B24" s="135" t="s">
        <v>189</v>
      </c>
      <c r="C24" s="109"/>
      <c r="D24" s="109"/>
      <c r="E24" s="109"/>
    </row>
    <row r="25" spans="1:5">
      <c r="A25" s="109"/>
      <c r="B25" s="109" t="s">
        <v>188</v>
      </c>
      <c r="C25" s="109"/>
      <c r="D25" s="109"/>
      <c r="E25" s="109"/>
    </row>
    <row r="26" spans="1:5">
      <c r="A26" s="109"/>
      <c r="B26" s="109" t="s">
        <v>187</v>
      </c>
      <c r="C26" s="109"/>
      <c r="D26" s="109"/>
      <c r="E26" s="109"/>
    </row>
    <row r="27" spans="1:5">
      <c r="A27" s="109"/>
      <c r="B27" s="109" t="s">
        <v>186</v>
      </c>
      <c r="C27" s="109"/>
      <c r="D27" s="109"/>
      <c r="E27" s="109"/>
    </row>
    <row r="29" spans="1:5">
      <c r="C29" s="134" t="s">
        <v>185</v>
      </c>
      <c r="D29" s="133" t="s">
        <v>184</v>
      </c>
    </row>
    <row r="31" spans="1:5">
      <c r="A31" s="125" t="s">
        <v>183</v>
      </c>
      <c r="B31" s="120" t="s">
        <v>182</v>
      </c>
      <c r="C31" s="124">
        <f>C7*C10*C13</f>
        <v>573542923.91040003</v>
      </c>
      <c r="D31" s="124">
        <f>D7*D10*D13</f>
        <v>561109342.34080005</v>
      </c>
    </row>
    <row r="32" spans="1:5">
      <c r="A32" s="132" t="s">
        <v>181</v>
      </c>
      <c r="B32" s="131" t="s">
        <v>180</v>
      </c>
      <c r="C32" s="126">
        <f>C11*(1-C10)*C13</f>
        <v>54289050.614399999</v>
      </c>
      <c r="D32" s="126">
        <f>D11*(1-D10)*D13</f>
        <v>64546611.456</v>
      </c>
    </row>
    <row r="33" spans="1:4">
      <c r="A33" s="120" t="s">
        <v>125</v>
      </c>
      <c r="B33" s="120" t="s">
        <v>179</v>
      </c>
      <c r="C33" s="124">
        <f>C32+C31</f>
        <v>627831974.52480006</v>
      </c>
      <c r="D33" s="124">
        <f>D32+D31</f>
        <v>625655953.79680002</v>
      </c>
    </row>
    <row r="34" spans="1:4">
      <c r="A34" s="130"/>
    </row>
    <row r="35" spans="1:4">
      <c r="A35" s="85" t="s">
        <v>178</v>
      </c>
      <c r="B35" s="129" t="s">
        <v>177</v>
      </c>
      <c r="C35" s="124">
        <f>C8*C31</f>
        <v>479481884.38909441</v>
      </c>
      <c r="D35" s="124">
        <f>D8*D31</f>
        <v>469648519.5392496</v>
      </c>
    </row>
    <row r="36" spans="1:4">
      <c r="A36" s="85" t="s">
        <v>176</v>
      </c>
      <c r="B36" s="129" t="s">
        <v>175</v>
      </c>
      <c r="C36" s="124">
        <f>C9*C31</f>
        <v>69398693.793158397</v>
      </c>
      <c r="D36" s="124">
        <f>D9*D31</f>
        <v>66210902.396214403</v>
      </c>
    </row>
    <row r="37" spans="1:4">
      <c r="A37" s="128" t="s">
        <v>174</v>
      </c>
      <c r="B37" s="127" t="s">
        <v>173</v>
      </c>
      <c r="C37" s="126">
        <f>C12*(1-C10)*C13</f>
        <v>52062427.435200006</v>
      </c>
      <c r="D37" s="126">
        <f>D12*(1-D10)*D13</f>
        <v>60419049.203199983</v>
      </c>
    </row>
    <row r="38" spans="1:4">
      <c r="A38" s="85" t="s">
        <v>172</v>
      </c>
      <c r="B38" s="125" t="s">
        <v>171</v>
      </c>
      <c r="C38" s="124">
        <f>SUM(C35:C37)</f>
        <v>600943005.61745274</v>
      </c>
      <c r="D38" s="124">
        <f>SUM(D35:D37)</f>
        <v>596278471.13866401</v>
      </c>
    </row>
    <row r="39" spans="1:4">
      <c r="B39" s="123"/>
      <c r="C39" s="122"/>
    </row>
    <row r="40" spans="1:4">
      <c r="A40" s="85" t="s">
        <v>170</v>
      </c>
      <c r="B40" s="122" t="s">
        <v>169</v>
      </c>
      <c r="C40" s="122">
        <f>C33-C38</f>
        <v>26888968.907347322</v>
      </c>
      <c r="D40" s="122">
        <f>D33-D38</f>
        <v>29377482.65813601</v>
      </c>
    </row>
    <row r="41" spans="1:4">
      <c r="B41" s="122"/>
      <c r="C41" s="122"/>
    </row>
    <row r="42" spans="1:4">
      <c r="A42" s="85" t="s">
        <v>168</v>
      </c>
      <c r="B42" s="123" t="s">
        <v>167</v>
      </c>
      <c r="C42" s="122">
        <f>0.18*C40</f>
        <v>4840014.4033225179</v>
      </c>
      <c r="D42" s="122">
        <f>0.18*D40</f>
        <v>5287946.8784644818</v>
      </c>
    </row>
    <row r="43" spans="1:4">
      <c r="B43" s="122"/>
      <c r="C43" s="122"/>
    </row>
    <row r="44" spans="1:4">
      <c r="A44" s="85" t="s">
        <v>67</v>
      </c>
      <c r="B44" s="122" t="s">
        <v>166</v>
      </c>
      <c r="C44" s="122">
        <f>C40-C42</f>
        <v>22048954.504024804</v>
      </c>
      <c r="D44" s="122">
        <f>D40-D42</f>
        <v>24089535.779671527</v>
      </c>
    </row>
    <row r="46" spans="1:4">
      <c r="A46" s="121" t="s">
        <v>165</v>
      </c>
      <c r="B46" s="85" t="s">
        <v>164</v>
      </c>
      <c r="C46" s="119">
        <f>C44/C33</f>
        <v>3.511919653457192E-2</v>
      </c>
      <c r="D46" s="119">
        <f>D44/D33</f>
        <v>3.850284750506075E-2</v>
      </c>
    </row>
    <row r="48" spans="1:4">
      <c r="A48" s="85" t="s">
        <v>89</v>
      </c>
      <c r="B48" s="120" t="s">
        <v>163</v>
      </c>
      <c r="C48" s="122">
        <f>SUM(C15:C17)</f>
        <v>241854086</v>
      </c>
      <c r="D48" s="122">
        <f>SUM(D15:D17)</f>
        <v>264441672</v>
      </c>
    </row>
    <row r="49" spans="1:5">
      <c r="A49" s="121" t="s">
        <v>162</v>
      </c>
      <c r="B49" s="120" t="s">
        <v>161</v>
      </c>
      <c r="C49" s="119">
        <f>C44/C48</f>
        <v>9.1166351037066218E-2</v>
      </c>
      <c r="D49" s="119">
        <f>D44/D48</f>
        <v>9.1095838252268829E-2</v>
      </c>
    </row>
    <row r="51" spans="1:5">
      <c r="A51" s="85" t="s">
        <v>160</v>
      </c>
      <c r="B51" s="120" t="s">
        <v>159</v>
      </c>
      <c r="C51" s="122">
        <f>SUM(C15:C17)-SUM(C18:C20)</f>
        <v>128542458</v>
      </c>
      <c r="D51" s="122">
        <f>SUM(D15:D17)-SUM(D18:D20)</f>
        <v>149942836</v>
      </c>
    </row>
    <row r="52" spans="1:5">
      <c r="A52" s="121" t="s">
        <v>158</v>
      </c>
      <c r="B52" s="120" t="s">
        <v>157</v>
      </c>
      <c r="C52" s="119">
        <f>C44/C51</f>
        <v>0.17153051876466222</v>
      </c>
      <c r="D52" s="119">
        <f>D44/D51</f>
        <v>0.16065813094045739</v>
      </c>
    </row>
    <row r="54" spans="1:5">
      <c r="B54" s="118"/>
    </row>
    <row r="56" spans="1:5">
      <c r="A56" s="109" t="s">
        <v>156</v>
      </c>
      <c r="B56" s="109"/>
      <c r="C56" s="109"/>
      <c r="D56" s="109"/>
      <c r="E56" s="109"/>
    </row>
    <row r="58" spans="1:5" s="113" customFormat="1" ht="31.5">
      <c r="A58" s="117" t="s">
        <v>155</v>
      </c>
      <c r="B58" s="117" t="s">
        <v>154</v>
      </c>
      <c r="C58" s="117" t="s">
        <v>153</v>
      </c>
      <c r="D58" s="117" t="s">
        <v>152</v>
      </c>
    </row>
    <row r="59" spans="1:5">
      <c r="A59" s="112" t="s">
        <v>151</v>
      </c>
      <c r="B59" s="115">
        <v>10000000</v>
      </c>
      <c r="C59" s="116">
        <v>0.12</v>
      </c>
      <c r="D59" s="115">
        <v>850000</v>
      </c>
    </row>
    <row r="60" spans="1:5">
      <c r="A60" s="112" t="s">
        <v>150</v>
      </c>
      <c r="B60" s="115">
        <v>3000000</v>
      </c>
      <c r="C60" s="116">
        <v>0.08</v>
      </c>
      <c r="D60" s="115">
        <v>75000</v>
      </c>
    </row>
    <row r="62" spans="1:5">
      <c r="A62" s="109" t="s">
        <v>149</v>
      </c>
      <c r="B62" s="109"/>
      <c r="C62" s="109"/>
      <c r="D62" s="109"/>
      <c r="E62" s="109"/>
    </row>
    <row r="64" spans="1:5" s="113" customFormat="1" ht="31.5">
      <c r="C64" s="114" t="s">
        <v>148</v>
      </c>
    </row>
    <row r="65" spans="1:5">
      <c r="B65" s="112" t="s">
        <v>140</v>
      </c>
      <c r="C65" s="111">
        <v>0.04</v>
      </c>
    </row>
    <row r="66" spans="1:5">
      <c r="B66" s="112" t="s">
        <v>138</v>
      </c>
      <c r="C66" s="111">
        <v>0.06</v>
      </c>
    </row>
    <row r="67" spans="1:5">
      <c r="B67" s="112" t="s">
        <v>147</v>
      </c>
      <c r="C67" s="111">
        <v>2.5000000000000001E-2</v>
      </c>
    </row>
    <row r="69" spans="1:5">
      <c r="A69" s="110" t="s">
        <v>146</v>
      </c>
      <c r="B69" s="109"/>
      <c r="C69" s="109"/>
      <c r="D69" s="109"/>
      <c r="E69" s="109"/>
    </row>
    <row r="71" spans="1:5">
      <c r="B71" s="86"/>
      <c r="C71" s="86"/>
      <c r="D71" s="108" t="s">
        <v>145</v>
      </c>
    </row>
    <row r="72" spans="1:5">
      <c r="A72" s="107" t="s">
        <v>144</v>
      </c>
      <c r="B72" s="106" t="s">
        <v>143</v>
      </c>
      <c r="C72" s="98" t="s">
        <v>142</v>
      </c>
      <c r="D72" s="106" t="s">
        <v>141</v>
      </c>
    </row>
    <row r="73" spans="1:5">
      <c r="A73" s="86" t="s">
        <v>140</v>
      </c>
      <c r="B73" s="94">
        <f>D33</f>
        <v>625655953.79680002</v>
      </c>
      <c r="C73" s="105" t="s">
        <v>139</v>
      </c>
      <c r="D73" s="94">
        <f>B73*(1+C65)^2</f>
        <v>676709479.62661898</v>
      </c>
    </row>
    <row r="74" spans="1:5">
      <c r="A74" s="86" t="s">
        <v>138</v>
      </c>
      <c r="B74" s="94">
        <f>D44</f>
        <v>24089535.779671527</v>
      </c>
      <c r="C74" s="105" t="s">
        <v>137</v>
      </c>
      <c r="D74" s="94">
        <f>B74*(1+C66)^2</f>
        <v>27067002.402038932</v>
      </c>
    </row>
    <row r="75" spans="1:5">
      <c r="A75" s="86" t="s">
        <v>136</v>
      </c>
      <c r="B75" s="94">
        <f>D48</f>
        <v>264441672</v>
      </c>
      <c r="C75" s="105" t="s">
        <v>135</v>
      </c>
      <c r="D75" s="94">
        <f>B75*(1+C67)^2</f>
        <v>277829031.64499998</v>
      </c>
    </row>
    <row r="76" spans="1:5">
      <c r="A76" s="86"/>
      <c r="B76" s="94"/>
      <c r="C76" s="104"/>
      <c r="D76" s="94"/>
    </row>
    <row r="77" spans="1:5">
      <c r="A77" s="102" t="s">
        <v>134</v>
      </c>
      <c r="B77" s="94"/>
      <c r="C77" s="104"/>
      <c r="D77" s="103">
        <f>D74/D73</f>
        <v>3.9997965474007267E-2</v>
      </c>
    </row>
    <row r="78" spans="1:5">
      <c r="A78" s="102" t="s">
        <v>133</v>
      </c>
      <c r="B78" s="101"/>
      <c r="D78" s="100">
        <f>D74/D75</f>
        <v>9.7423232704579921E-2</v>
      </c>
    </row>
    <row r="79" spans="1:5">
      <c r="A79" s="86"/>
      <c r="B79" s="101"/>
      <c r="D79" s="100"/>
    </row>
    <row r="80" spans="1:5" s="86" customFormat="1">
      <c r="A80" s="99" t="s">
        <v>132</v>
      </c>
      <c r="C80" s="98" t="s">
        <v>131</v>
      </c>
      <c r="D80" s="98" t="s">
        <v>130</v>
      </c>
    </row>
    <row r="81" spans="1:4" s="86" customFormat="1">
      <c r="A81" s="92" t="s">
        <v>125</v>
      </c>
      <c r="C81" s="94">
        <f>B59</f>
        <v>10000000</v>
      </c>
      <c r="D81" s="93">
        <f>C81+D73</f>
        <v>686709479.62661898</v>
      </c>
    </row>
    <row r="82" spans="1:4" s="86" customFormat="1">
      <c r="A82" s="92" t="s">
        <v>129</v>
      </c>
      <c r="C82" s="94">
        <f>0.12*C81</f>
        <v>1200000</v>
      </c>
    </row>
    <row r="83" spans="1:4" s="86" customFormat="1">
      <c r="A83" s="92" t="s">
        <v>123</v>
      </c>
      <c r="C83" s="94">
        <f>0.18*C82</f>
        <v>216000</v>
      </c>
    </row>
    <row r="84" spans="1:4" s="86" customFormat="1">
      <c r="A84" s="92" t="s">
        <v>122</v>
      </c>
      <c r="C84" s="94">
        <f>C82-C83</f>
        <v>984000</v>
      </c>
      <c r="D84" s="93">
        <f>C84+D74</f>
        <v>28051002.402038932</v>
      </c>
    </row>
    <row r="85" spans="1:4" s="86" customFormat="1">
      <c r="A85" s="89"/>
      <c r="C85" s="94"/>
    </row>
    <row r="86" spans="1:4" s="86" customFormat="1">
      <c r="A86" s="89"/>
      <c r="C86" s="88"/>
    </row>
    <row r="87" spans="1:4" s="86" customFormat="1">
      <c r="A87" s="89" t="s">
        <v>121</v>
      </c>
      <c r="C87" s="97"/>
      <c r="D87" s="96">
        <f>D84/D81</f>
        <v>4.0848427514486856E-2</v>
      </c>
    </row>
    <row r="88" spans="1:4" s="86" customFormat="1">
      <c r="A88" s="91" t="s">
        <v>120</v>
      </c>
      <c r="D88" s="95">
        <f>D87-D77</f>
        <v>8.5046204047958818E-4</v>
      </c>
    </row>
    <row r="89" spans="1:4" s="86" customFormat="1">
      <c r="A89" s="89"/>
      <c r="C89" s="88"/>
    </row>
    <row r="90" spans="1:4" s="86" customFormat="1">
      <c r="A90" s="89" t="s">
        <v>119</v>
      </c>
      <c r="C90" s="94">
        <f>D59</f>
        <v>850000</v>
      </c>
      <c r="D90" s="93">
        <f>C90+D75</f>
        <v>278679031.64499998</v>
      </c>
    </row>
    <row r="91" spans="1:4" s="86" customFormat="1">
      <c r="A91" s="92" t="s">
        <v>118</v>
      </c>
      <c r="C91" s="88"/>
      <c r="D91" s="87">
        <f>D84/D90</f>
        <v>0.10065702552667176</v>
      </c>
    </row>
    <row r="92" spans="1:4" s="86" customFormat="1">
      <c r="A92" s="91" t="s">
        <v>117</v>
      </c>
      <c r="C92" s="88"/>
      <c r="D92" s="90">
        <f>D91-D78</f>
        <v>3.2337928220918383E-3</v>
      </c>
    </row>
    <row r="93" spans="1:4" s="86" customFormat="1">
      <c r="A93" s="89"/>
      <c r="C93" s="88"/>
      <c r="D93" s="87"/>
    </row>
    <row r="94" spans="1:4" s="86" customFormat="1">
      <c r="A94" s="99" t="s">
        <v>128</v>
      </c>
      <c r="C94" s="98" t="s">
        <v>127</v>
      </c>
      <c r="D94" s="98" t="s">
        <v>126</v>
      </c>
    </row>
    <row r="95" spans="1:4" s="86" customFormat="1">
      <c r="A95" s="89" t="s">
        <v>125</v>
      </c>
      <c r="C95" s="94">
        <f>B60</f>
        <v>3000000</v>
      </c>
      <c r="D95" s="93">
        <f>C95+D73</f>
        <v>679709479.62661898</v>
      </c>
    </row>
    <row r="96" spans="1:4" s="86" customFormat="1">
      <c r="A96" s="92" t="s">
        <v>124</v>
      </c>
      <c r="C96" s="94">
        <f>0.08*C95</f>
        <v>240000</v>
      </c>
    </row>
    <row r="97" spans="1:5" s="86" customFormat="1">
      <c r="A97" s="92" t="s">
        <v>123</v>
      </c>
      <c r="C97" s="94">
        <f>0.18*C96</f>
        <v>43200</v>
      </c>
    </row>
    <row r="98" spans="1:5" s="86" customFormat="1">
      <c r="A98" s="92" t="s">
        <v>122</v>
      </c>
      <c r="C98" s="94">
        <f>C96-C97</f>
        <v>196800</v>
      </c>
      <c r="D98" s="93">
        <f>C98+D74</f>
        <v>27263802.402038932</v>
      </c>
    </row>
    <row r="99" spans="1:5" s="86" customFormat="1">
      <c r="A99" s="89"/>
      <c r="C99" s="94"/>
    </row>
    <row r="100" spans="1:5" s="86" customFormat="1">
      <c r="A100" s="89"/>
      <c r="C100" s="88"/>
    </row>
    <row r="101" spans="1:5" s="86" customFormat="1">
      <c r="A101" s="89" t="s">
        <v>121</v>
      </c>
      <c r="C101" s="97"/>
      <c r="D101" s="96">
        <f>D98/D95</f>
        <v>4.0110963903307047E-2</v>
      </c>
    </row>
    <row r="102" spans="1:5" s="86" customFormat="1">
      <c r="A102" s="91" t="s">
        <v>120</v>
      </c>
      <c r="D102" s="95">
        <f>D101-D77</f>
        <v>1.1299842929977932E-4</v>
      </c>
    </row>
    <row r="103" spans="1:5" s="86" customFormat="1">
      <c r="A103" s="89"/>
      <c r="C103" s="88"/>
    </row>
    <row r="104" spans="1:5" s="86" customFormat="1">
      <c r="A104" s="89" t="s">
        <v>119</v>
      </c>
      <c r="C104" s="94">
        <f>D60</f>
        <v>75000</v>
      </c>
      <c r="D104" s="93">
        <f>C104+D75</f>
        <v>277904031.64499998</v>
      </c>
    </row>
    <row r="105" spans="1:5" s="86" customFormat="1">
      <c r="A105" s="92" t="s">
        <v>118</v>
      </c>
      <c r="C105" s="88"/>
      <c r="D105" s="87">
        <f>D98/D104</f>
        <v>9.8105098514246258E-2</v>
      </c>
    </row>
    <row r="106" spans="1:5" s="86" customFormat="1">
      <c r="A106" s="91" t="s">
        <v>117</v>
      </c>
      <c r="C106" s="88"/>
      <c r="D106" s="90">
        <f>D105-D78</f>
        <v>6.818658096663377E-4</v>
      </c>
    </row>
    <row r="107" spans="1:5" s="86" customFormat="1">
      <c r="B107" s="89"/>
      <c r="D107" s="88"/>
      <c r="E107" s="87"/>
    </row>
  </sheetData>
  <printOptions horizontalCentered="1"/>
  <pageMargins left="0.2" right="0.2" top="0.75" bottom="0.75" header="0.3" footer="0.3"/>
  <pageSetup scale="58" fitToHeight="2" orientation="portrait" r:id="rId1"/>
  <rowBreaks count="1" manualBreakCount="1">
    <brk id="6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CE200-7AA0-49DF-9174-EF23CB4B9E40}">
  <dimension ref="A1:L51"/>
  <sheetViews>
    <sheetView topLeftCell="A26" zoomScale="85" zoomScaleNormal="85" workbookViewId="0">
      <selection activeCell="E39" sqref="E39"/>
    </sheetView>
  </sheetViews>
  <sheetFormatPr defaultColWidth="8.7109375" defaultRowHeight="15"/>
  <cols>
    <col min="2" max="2" width="40" customWidth="1"/>
    <col min="3" max="3" width="29.5703125" bestFit="1" customWidth="1"/>
    <col min="4" max="7" width="13.7109375" customWidth="1"/>
    <col min="8" max="12" width="14.7109375" customWidth="1"/>
  </cols>
  <sheetData>
    <row r="1" spans="1:12" ht="22.5">
      <c r="A1" s="2" t="s">
        <v>250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4" customHeigh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4" customHeight="1">
      <c r="A3" s="168" t="s">
        <v>249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168" t="s">
        <v>248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4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4"/>
      <c r="B6" s="231" t="s">
        <v>247</v>
      </c>
      <c r="C6" s="231"/>
      <c r="D6" s="231"/>
      <c r="E6" s="231"/>
      <c r="F6" s="231"/>
      <c r="G6" s="231"/>
      <c r="H6" s="3"/>
      <c r="I6" s="3"/>
      <c r="J6" s="3"/>
      <c r="K6" s="3"/>
      <c r="L6" s="3"/>
    </row>
    <row r="7" spans="1:12" ht="15.75">
      <c r="A7" s="4"/>
      <c r="B7" s="167" t="s">
        <v>246</v>
      </c>
      <c r="C7" s="154" t="s">
        <v>233</v>
      </c>
      <c r="D7" s="155" t="s">
        <v>232</v>
      </c>
      <c r="E7" s="154" t="s">
        <v>231</v>
      </c>
      <c r="F7" s="155" t="s">
        <v>230</v>
      </c>
      <c r="G7" s="154" t="s">
        <v>229</v>
      </c>
      <c r="H7" s="3"/>
      <c r="I7" s="3"/>
      <c r="J7" s="3"/>
      <c r="K7" s="3"/>
      <c r="L7" s="3"/>
    </row>
    <row r="8" spans="1:12" ht="15.75">
      <c r="A8" s="4"/>
      <c r="B8" s="166" t="s">
        <v>245</v>
      </c>
      <c r="C8" s="164">
        <v>10</v>
      </c>
      <c r="D8" s="165">
        <v>5</v>
      </c>
      <c r="E8" s="164">
        <v>3</v>
      </c>
      <c r="F8" s="165">
        <v>3</v>
      </c>
      <c r="G8" s="164">
        <v>1</v>
      </c>
      <c r="H8" s="3"/>
      <c r="I8" s="3"/>
      <c r="J8" s="3"/>
      <c r="K8" s="3"/>
      <c r="L8" s="3"/>
    </row>
    <row r="9" spans="1:12" ht="15.75">
      <c r="A9" s="4"/>
      <c r="B9" s="166" t="s">
        <v>244</v>
      </c>
      <c r="C9" s="164">
        <v>-30</v>
      </c>
      <c r="D9" s="165">
        <v>-15</v>
      </c>
      <c r="E9" s="164">
        <v>-8</v>
      </c>
      <c r="F9" s="165">
        <v>-3</v>
      </c>
      <c r="G9" s="164">
        <v>1</v>
      </c>
      <c r="H9" s="3"/>
      <c r="I9" s="3"/>
      <c r="J9" s="3"/>
      <c r="K9" s="3"/>
      <c r="L9" s="3"/>
    </row>
    <row r="10" spans="1:12" ht="15.75">
      <c r="A10" s="4"/>
      <c r="B10" s="166" t="s">
        <v>225</v>
      </c>
      <c r="C10" s="164">
        <v>5</v>
      </c>
      <c r="D10" s="165">
        <v>3</v>
      </c>
      <c r="E10" s="164">
        <v>-7</v>
      </c>
      <c r="F10" s="165">
        <v>-5</v>
      </c>
      <c r="G10" s="164">
        <v>5</v>
      </c>
      <c r="H10" s="3"/>
      <c r="I10" s="3"/>
      <c r="J10" s="3"/>
      <c r="K10" s="3"/>
      <c r="L10" s="3"/>
    </row>
    <row r="11" spans="1:12" ht="15.75">
      <c r="A11" s="4"/>
      <c r="B11" s="163" t="s">
        <v>224</v>
      </c>
      <c r="C11" s="161">
        <v>3</v>
      </c>
      <c r="D11" s="162">
        <v>2</v>
      </c>
      <c r="E11" s="161">
        <v>1</v>
      </c>
      <c r="F11" s="162">
        <v>1</v>
      </c>
      <c r="G11" s="161">
        <v>0.5</v>
      </c>
      <c r="H11" s="3"/>
      <c r="I11" s="3"/>
      <c r="J11" s="3"/>
      <c r="K11" s="3"/>
      <c r="L11" s="3"/>
    </row>
    <row r="12" spans="1:12" ht="15.75">
      <c r="A12" s="4"/>
      <c r="B12" s="160" t="s">
        <v>223</v>
      </c>
      <c r="C12" s="159">
        <f>+SUM(C8:C11)</f>
        <v>-12</v>
      </c>
      <c r="D12" s="159">
        <f>+SUM(D8:D11)</f>
        <v>-5</v>
      </c>
      <c r="E12" s="159">
        <f>+SUM(E8:E11)</f>
        <v>-11</v>
      </c>
      <c r="F12" s="159">
        <f>+SUM(F8:F11)</f>
        <v>-4</v>
      </c>
      <c r="G12" s="159">
        <f>+SUM(G8:G11)</f>
        <v>7.5</v>
      </c>
      <c r="H12" s="3"/>
      <c r="I12" s="3"/>
      <c r="J12" s="3"/>
      <c r="K12" s="3"/>
      <c r="L12" s="3"/>
    </row>
    <row r="13" spans="1:12" ht="15.75">
      <c r="A13" s="4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5.75">
      <c r="A14" s="11" t="s">
        <v>243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15.75">
      <c r="A15" s="11" t="s">
        <v>84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7" spans="2:7" ht="15.75">
      <c r="B17" t="s">
        <v>242</v>
      </c>
      <c r="C17" s="154" t="s">
        <v>233</v>
      </c>
      <c r="D17" s="155" t="s">
        <v>232</v>
      </c>
      <c r="E17" s="154" t="s">
        <v>231</v>
      </c>
      <c r="F17" s="155" t="s">
        <v>230</v>
      </c>
      <c r="G17" s="154" t="s">
        <v>229</v>
      </c>
    </row>
    <row r="18" spans="2:7">
      <c r="B18" t="s">
        <v>241</v>
      </c>
      <c r="C18" s="158">
        <f>C8+C9</f>
        <v>-20</v>
      </c>
      <c r="D18" s="158">
        <f>D8+D9</f>
        <v>-10</v>
      </c>
      <c r="E18" s="158">
        <f>E8+E9</f>
        <v>-5</v>
      </c>
      <c r="F18" s="158">
        <f>F8+F9</f>
        <v>0</v>
      </c>
      <c r="G18" s="158">
        <f>G8+G9</f>
        <v>2</v>
      </c>
    </row>
    <row r="19" spans="2:7">
      <c r="B19" t="s">
        <v>225</v>
      </c>
      <c r="C19" s="158">
        <f t="shared" ref="C19:G20" si="0">+C10</f>
        <v>5</v>
      </c>
      <c r="D19" s="158">
        <f t="shared" si="0"/>
        <v>3</v>
      </c>
      <c r="E19" s="158">
        <f t="shared" si="0"/>
        <v>-7</v>
      </c>
      <c r="F19" s="158">
        <f t="shared" si="0"/>
        <v>-5</v>
      </c>
      <c r="G19" s="158">
        <f t="shared" si="0"/>
        <v>5</v>
      </c>
    </row>
    <row r="20" spans="2:7">
      <c r="B20" t="s">
        <v>224</v>
      </c>
      <c r="C20" s="158">
        <f t="shared" si="0"/>
        <v>3</v>
      </c>
      <c r="D20" s="158">
        <f t="shared" si="0"/>
        <v>2</v>
      </c>
      <c r="E20" s="158">
        <f t="shared" si="0"/>
        <v>1</v>
      </c>
      <c r="F20" s="158">
        <f t="shared" si="0"/>
        <v>1</v>
      </c>
      <c r="G20" s="158">
        <f t="shared" si="0"/>
        <v>0.5</v>
      </c>
    </row>
    <row r="22" spans="2:7">
      <c r="B22" t="s">
        <v>240</v>
      </c>
      <c r="C22" s="157">
        <v>0.05</v>
      </c>
    </row>
    <row r="24" spans="2:7">
      <c r="B24" t="s">
        <v>237</v>
      </c>
      <c r="C24" t="s">
        <v>226</v>
      </c>
      <c r="D24" t="s">
        <v>236</v>
      </c>
      <c r="E24" t="s">
        <v>235</v>
      </c>
      <c r="F24" t="s">
        <v>239</v>
      </c>
    </row>
    <row r="25" spans="2:7" ht="15.75">
      <c r="B25" s="154" t="s">
        <v>233</v>
      </c>
      <c r="C25">
        <f>HLOOKUP(B25,$C$17:$G$20,2,0)</f>
        <v>-20</v>
      </c>
      <c r="D25">
        <f>1/(1+C22)</f>
        <v>0.95238095238095233</v>
      </c>
      <c r="E25" s="84">
        <f>C25*D25</f>
        <v>-19.047619047619047</v>
      </c>
      <c r="F25" t="s">
        <v>238</v>
      </c>
    </row>
    <row r="26" spans="2:7" ht="15.75">
      <c r="B26" s="155" t="s">
        <v>232</v>
      </c>
      <c r="C26">
        <f>HLOOKUP(B26,$C$17:$G$20,2,0)</f>
        <v>-10</v>
      </c>
      <c r="D26">
        <f>D25/(1+$C$22)</f>
        <v>0.90702947845804982</v>
      </c>
      <c r="E26" s="84"/>
    </row>
    <row r="27" spans="2:7" ht="15.75">
      <c r="B27" s="154" t="s">
        <v>231</v>
      </c>
      <c r="C27">
        <f>HLOOKUP(B27,$C$17:$G$20,2,0)</f>
        <v>-5</v>
      </c>
      <c r="D27">
        <f>D26/(1+$C$22)</f>
        <v>0.86383759853147601</v>
      </c>
      <c r="E27" s="84"/>
    </row>
    <row r="28" spans="2:7" ht="15.75">
      <c r="B28" s="155" t="s">
        <v>230</v>
      </c>
      <c r="C28">
        <f>HLOOKUP(B28,$C$17:$G$20,2,0)</f>
        <v>0</v>
      </c>
      <c r="D28">
        <f>D27/(1+$C$22)</f>
        <v>0.82270247479188185</v>
      </c>
      <c r="E28" s="84"/>
    </row>
    <row r="29" spans="2:7" ht="15.75">
      <c r="B29" s="154" t="s">
        <v>229</v>
      </c>
      <c r="C29">
        <f>HLOOKUP(B29,$C$17:$G$20,2,0)</f>
        <v>2</v>
      </c>
      <c r="D29">
        <f>D28/(1+$C$22)</f>
        <v>0.78352616646845885</v>
      </c>
      <c r="E29" s="84"/>
    </row>
    <row r="30" spans="2:7" ht="15.75">
      <c r="B30" s="156"/>
      <c r="E30" s="81"/>
    </row>
    <row r="32" spans="2:7">
      <c r="B32" t="s">
        <v>237</v>
      </c>
      <c r="C32" t="s">
        <v>225</v>
      </c>
      <c r="D32" t="s">
        <v>236</v>
      </c>
      <c r="E32" t="s">
        <v>235</v>
      </c>
      <c r="F32" t="s">
        <v>234</v>
      </c>
    </row>
    <row r="33" spans="2:6" ht="15.75">
      <c r="B33" s="154" t="s">
        <v>233</v>
      </c>
      <c r="C33">
        <f>HLOOKUP(B33,$C$17:$G$20,3,0)</f>
        <v>5</v>
      </c>
      <c r="D33">
        <f>D25</f>
        <v>0.95238095238095233</v>
      </c>
      <c r="E33" s="84">
        <f>C33*D33</f>
        <v>4.7619047619047619</v>
      </c>
    </row>
    <row r="34" spans="2:6" ht="15.75">
      <c r="B34" s="155" t="s">
        <v>232</v>
      </c>
      <c r="C34">
        <f>HLOOKUP(B34,$C$17:$G$20,3,0)</f>
        <v>3</v>
      </c>
      <c r="D34">
        <f>D26</f>
        <v>0.90702947845804982</v>
      </c>
      <c r="E34" s="84">
        <f>C34*D34</f>
        <v>2.7210884353741496</v>
      </c>
    </row>
    <row r="35" spans="2:6" ht="15.75">
      <c r="B35" s="154" t="s">
        <v>231</v>
      </c>
      <c r="C35">
        <f>HLOOKUP(B35,$C$17:$G$20,3,0)</f>
        <v>-7</v>
      </c>
      <c r="D35">
        <f>D27</f>
        <v>0.86383759853147601</v>
      </c>
      <c r="E35" s="84">
        <f>C35*D35</f>
        <v>-6.046863189720332</v>
      </c>
    </row>
    <row r="36" spans="2:6" ht="15.75">
      <c r="B36" s="155" t="s">
        <v>230</v>
      </c>
      <c r="C36">
        <f>HLOOKUP(B36,$C$17:$G$20,3,0)</f>
        <v>-5</v>
      </c>
      <c r="D36">
        <f>D28</f>
        <v>0.82270247479188185</v>
      </c>
      <c r="E36" s="84">
        <f>C36*D36</f>
        <v>-4.1135123739594093</v>
      </c>
    </row>
    <row r="37" spans="2:6" ht="15.75">
      <c r="B37" s="154" t="s">
        <v>229</v>
      </c>
      <c r="C37">
        <f>HLOOKUP(B37,$C$17:$G$20,3,0)</f>
        <v>5</v>
      </c>
      <c r="D37">
        <f>D29</f>
        <v>0.78352616646845885</v>
      </c>
      <c r="E37" s="84">
        <f>C37*D37</f>
        <v>3.9176308323422941</v>
      </c>
    </row>
    <row r="38" spans="2:6" ht="15.75">
      <c r="B38" s="156"/>
      <c r="E38" s="81">
        <f>SUM(E33:E37)</f>
        <v>1.2402484659414648</v>
      </c>
    </row>
    <row r="40" spans="2:6">
      <c r="B40" t="s">
        <v>237</v>
      </c>
      <c r="C40" t="s">
        <v>224</v>
      </c>
      <c r="D40" t="s">
        <v>236</v>
      </c>
      <c r="E40" t="s">
        <v>235</v>
      </c>
      <c r="F40" t="s">
        <v>234</v>
      </c>
    </row>
    <row r="41" spans="2:6" ht="15.75">
      <c r="B41" s="154" t="s">
        <v>233</v>
      </c>
      <c r="C41">
        <f>HLOOKUP(B41,$C$17:$G$20,4,0)</f>
        <v>3</v>
      </c>
      <c r="D41">
        <f>D25</f>
        <v>0.95238095238095233</v>
      </c>
      <c r="E41" s="84">
        <f>C41*D41</f>
        <v>2.8571428571428568</v>
      </c>
    </row>
    <row r="42" spans="2:6" ht="15.75">
      <c r="B42" s="155" t="s">
        <v>232</v>
      </c>
      <c r="C42">
        <f>HLOOKUP(B42,$C$17:$G$20,4,0)</f>
        <v>2</v>
      </c>
      <c r="D42">
        <f>D26</f>
        <v>0.90702947845804982</v>
      </c>
      <c r="E42" s="84">
        <f>C42*D42</f>
        <v>1.8140589569160996</v>
      </c>
    </row>
    <row r="43" spans="2:6" ht="15.75">
      <c r="B43" s="154" t="s">
        <v>231</v>
      </c>
      <c r="C43">
        <f>HLOOKUP(B43,$C$17:$G$20,4,0)</f>
        <v>1</v>
      </c>
      <c r="D43">
        <f>D27</f>
        <v>0.86383759853147601</v>
      </c>
      <c r="E43" s="84">
        <f>C43*D43</f>
        <v>0.86383759853147601</v>
      </c>
    </row>
    <row r="44" spans="2:6" ht="15.75">
      <c r="B44" s="155" t="s">
        <v>230</v>
      </c>
      <c r="C44">
        <f>HLOOKUP(B44,$C$17:$G$20,4,0)</f>
        <v>1</v>
      </c>
      <c r="D44">
        <f>D28</f>
        <v>0.82270247479188185</v>
      </c>
      <c r="E44" s="84">
        <f>C44*D44</f>
        <v>0.82270247479188185</v>
      </c>
    </row>
    <row r="45" spans="2:6" ht="15.75">
      <c r="B45" s="154" t="s">
        <v>229</v>
      </c>
      <c r="C45">
        <f>HLOOKUP(B45,$C$17:$G$20,4,0)</f>
        <v>0.5</v>
      </c>
      <c r="D45">
        <f>D29</f>
        <v>0.78352616646845885</v>
      </c>
      <c r="E45" s="84">
        <f>C45*D45</f>
        <v>0.39176308323422943</v>
      </c>
    </row>
    <row r="46" spans="2:6">
      <c r="E46" s="81">
        <f>SUM(E41:E45)</f>
        <v>6.7495049706165435</v>
      </c>
    </row>
    <row r="47" spans="2:6" ht="15.75">
      <c r="B47" s="153" t="s">
        <v>228</v>
      </c>
      <c r="C47" s="72" t="s">
        <v>227</v>
      </c>
    </row>
    <row r="48" spans="2:6">
      <c r="B48" s="72" t="s">
        <v>226</v>
      </c>
      <c r="C48" s="152">
        <f>MAX(-E25,0)</f>
        <v>19.047619047619047</v>
      </c>
    </row>
    <row r="49" spans="2:3">
      <c r="B49" s="72" t="s">
        <v>225</v>
      </c>
      <c r="C49" s="152">
        <f>MAX(-E38,0)</f>
        <v>0</v>
      </c>
    </row>
    <row r="50" spans="2:3">
      <c r="B50" s="72" t="s">
        <v>224</v>
      </c>
      <c r="C50" s="152">
        <f>MAX(-E46,0)</f>
        <v>0</v>
      </c>
    </row>
    <row r="51" spans="2:3">
      <c r="B51" s="72" t="s">
        <v>223</v>
      </c>
      <c r="C51" s="78">
        <f>SUM(C48:C50)</f>
        <v>19.047619047619047</v>
      </c>
    </row>
  </sheetData>
  <mergeCells count="1">
    <mergeCell ref="B6:G6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71070-1CBB-4AA0-8B43-F5D670332A18}">
  <dimension ref="A1:L138"/>
  <sheetViews>
    <sheetView zoomScale="85" zoomScaleNormal="85" workbookViewId="0"/>
  </sheetViews>
  <sheetFormatPr defaultColWidth="8.7109375" defaultRowHeight="15"/>
  <cols>
    <col min="1" max="1" width="33.28515625" customWidth="1"/>
    <col min="2" max="2" width="20.28515625" customWidth="1"/>
    <col min="3" max="3" width="25.7109375" customWidth="1"/>
    <col min="4" max="4" width="26.5703125" customWidth="1"/>
    <col min="5" max="5" width="28" customWidth="1"/>
    <col min="6" max="6" width="16.28515625" customWidth="1"/>
  </cols>
  <sheetData>
    <row r="1" spans="1:12" ht="22.5">
      <c r="A1" s="2" t="s">
        <v>318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4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4" t="s">
        <v>317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4" t="s">
        <v>316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4" t="s">
        <v>315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4" t="s">
        <v>314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4" t="s">
        <v>313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4" t="s">
        <v>312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.75">
      <c r="A10" s="4" t="s">
        <v>311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.75">
      <c r="A11" s="4" t="s">
        <v>310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5.75">
      <c r="A12" s="4" t="s">
        <v>309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5.75">
      <c r="A13" s="4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5.75">
      <c r="A14" s="11" t="s">
        <v>308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15.75">
      <c r="A15" s="11" t="s">
        <v>84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15.75">
      <c r="A16" s="203"/>
    </row>
    <row r="17" spans="1:3" ht="15.75" thickBot="1">
      <c r="A17" s="181" t="s">
        <v>270</v>
      </c>
      <c r="B17" s="172"/>
    </row>
    <row r="18" spans="1:3">
      <c r="A18" s="192" t="s">
        <v>292</v>
      </c>
      <c r="B18" s="191">
        <v>2020</v>
      </c>
    </row>
    <row r="19" spans="1:3">
      <c r="A19" s="186" t="s">
        <v>268</v>
      </c>
      <c r="B19" s="188">
        <v>2025</v>
      </c>
    </row>
    <row r="20" spans="1:3">
      <c r="A20" s="186"/>
      <c r="B20" s="190"/>
    </row>
    <row r="21" spans="1:3">
      <c r="A21" s="186" t="s">
        <v>290</v>
      </c>
      <c r="B21" s="189">
        <v>20000</v>
      </c>
    </row>
    <row r="22" spans="1:3">
      <c r="A22" s="186" t="s">
        <v>289</v>
      </c>
      <c r="B22" s="187">
        <v>100000</v>
      </c>
    </row>
    <row r="23" spans="1:3" ht="15.75" thickBot="1">
      <c r="A23" s="184" t="s">
        <v>288</v>
      </c>
      <c r="B23" s="183">
        <v>0.2</v>
      </c>
    </row>
    <row r="24" spans="1:3">
      <c r="A24" s="170"/>
      <c r="B24" s="182"/>
    </row>
    <row r="25" spans="1:3">
      <c r="A25" s="181" t="s">
        <v>260</v>
      </c>
      <c r="B25" s="181" t="s">
        <v>259</v>
      </c>
      <c r="C25" s="181"/>
    </row>
    <row r="26" spans="1:3">
      <c r="A26" s="170" t="s">
        <v>307</v>
      </c>
      <c r="B26" s="170">
        <f>B18+20</f>
        <v>2040</v>
      </c>
      <c r="C26" s="171"/>
    </row>
    <row r="27" spans="1:3">
      <c r="A27" s="170" t="s">
        <v>257</v>
      </c>
      <c r="B27" s="170">
        <f>B26-B19</f>
        <v>15</v>
      </c>
      <c r="C27" s="171"/>
    </row>
    <row r="28" spans="1:3">
      <c r="A28" s="172"/>
      <c r="B28" s="172"/>
      <c r="C28" s="172"/>
    </row>
    <row r="29" spans="1:3">
      <c r="A29" s="170" t="s">
        <v>306</v>
      </c>
      <c r="B29" s="202">
        <f>B22*B23</f>
        <v>20000</v>
      </c>
      <c r="C29" s="170"/>
    </row>
    <row r="30" spans="1:3">
      <c r="A30" s="170" t="s">
        <v>125</v>
      </c>
      <c r="B30" s="201">
        <f>B29*B21*B27</f>
        <v>6000000000</v>
      </c>
      <c r="C30" s="170"/>
    </row>
    <row r="36" spans="1:12" ht="16.5" thickBot="1">
      <c r="A36" s="4" t="s">
        <v>305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30.75" thickBot="1">
      <c r="A37" s="4"/>
      <c r="B37" s="200" t="s">
        <v>304</v>
      </c>
      <c r="C37" s="199" t="s">
        <v>303</v>
      </c>
      <c r="D37" s="199" t="s">
        <v>302</v>
      </c>
      <c r="E37" s="3"/>
      <c r="F37" s="3"/>
      <c r="G37" s="3"/>
      <c r="H37" s="3"/>
      <c r="I37" s="3"/>
      <c r="J37" s="3"/>
      <c r="K37" s="3"/>
      <c r="L37" s="3"/>
    </row>
    <row r="38" spans="1:12" ht="30.75" thickBot="1">
      <c r="A38" s="4"/>
      <c r="B38" s="198" t="s">
        <v>301</v>
      </c>
      <c r="C38" s="197" t="s">
        <v>300</v>
      </c>
      <c r="D38" s="196">
        <v>0.15</v>
      </c>
      <c r="E38" s="3"/>
      <c r="F38" s="3"/>
      <c r="G38" s="3"/>
      <c r="H38" s="3"/>
      <c r="I38" s="3"/>
      <c r="J38" s="3"/>
      <c r="K38" s="3"/>
      <c r="L38" s="3"/>
    </row>
    <row r="39" spans="1:12" ht="30.75" thickBot="1">
      <c r="A39" s="4"/>
      <c r="B39" s="198" t="s">
        <v>299</v>
      </c>
      <c r="C39" s="197" t="s">
        <v>298</v>
      </c>
      <c r="D39" s="196">
        <v>0.5</v>
      </c>
      <c r="E39" s="3"/>
      <c r="F39" s="3"/>
      <c r="G39" s="3"/>
      <c r="H39" s="3"/>
      <c r="I39" s="3"/>
      <c r="J39" s="3"/>
      <c r="K39" s="3"/>
      <c r="L39" s="3"/>
    </row>
    <row r="40" spans="1:12" ht="15.75">
      <c r="A40" s="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5.75">
      <c r="A41" s="4" t="s">
        <v>297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5.75">
      <c r="A42" s="4" t="s">
        <v>296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5.75">
      <c r="A43" s="4" t="s">
        <v>295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5.75">
      <c r="A44" s="4" t="s">
        <v>294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5.75">
      <c r="A45" s="4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5.75">
      <c r="A46" s="11" t="s">
        <v>293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5.75">
      <c r="A47" s="11" t="s">
        <v>84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9" spans="1:3" ht="15.75" thickBot="1">
      <c r="A49" s="181" t="s">
        <v>270</v>
      </c>
      <c r="B49" s="172"/>
    </row>
    <row r="50" spans="1:3">
      <c r="A50" s="192" t="s">
        <v>292</v>
      </c>
      <c r="B50" s="191">
        <v>2020</v>
      </c>
    </row>
    <row r="51" spans="1:3">
      <c r="A51" s="186" t="s">
        <v>268</v>
      </c>
      <c r="B51" s="188">
        <v>2025</v>
      </c>
    </row>
    <row r="52" spans="1:3">
      <c r="A52" s="186" t="s">
        <v>291</v>
      </c>
      <c r="B52" s="188">
        <v>2060</v>
      </c>
    </row>
    <row r="53" spans="1:3">
      <c r="A53" s="186"/>
      <c r="B53" s="190"/>
    </row>
    <row r="54" spans="1:3">
      <c r="A54" s="186" t="s">
        <v>290</v>
      </c>
      <c r="B54" s="189">
        <v>20000</v>
      </c>
    </row>
    <row r="55" spans="1:3">
      <c r="A55" s="186" t="s">
        <v>289</v>
      </c>
      <c r="B55" s="195">
        <v>100000</v>
      </c>
    </row>
    <row r="56" spans="1:3" ht="15.75" thickBot="1">
      <c r="A56" s="184" t="s">
        <v>288</v>
      </c>
      <c r="B56" s="183">
        <v>0.2</v>
      </c>
    </row>
    <row r="58" spans="1:3">
      <c r="A58" s="181" t="s">
        <v>260</v>
      </c>
      <c r="B58" s="181" t="s">
        <v>259</v>
      </c>
      <c r="C58" s="181"/>
    </row>
    <row r="59" spans="1:3">
      <c r="A59" s="170" t="s">
        <v>287</v>
      </c>
      <c r="B59" s="176">
        <v>2040</v>
      </c>
      <c r="C59" s="172"/>
    </row>
    <row r="60" spans="1:3">
      <c r="A60" s="170" t="s">
        <v>286</v>
      </c>
      <c r="B60" s="176">
        <v>2045</v>
      </c>
      <c r="C60" s="172"/>
    </row>
    <row r="61" spans="1:3">
      <c r="A61" s="170" t="s">
        <v>285</v>
      </c>
      <c r="B61" s="182">
        <f>D38</f>
        <v>0.15</v>
      </c>
      <c r="C61" s="172"/>
    </row>
    <row r="62" spans="1:3">
      <c r="A62" s="170" t="s">
        <v>284</v>
      </c>
      <c r="B62" s="182">
        <f>D39</f>
        <v>0.5</v>
      </c>
      <c r="C62" s="172"/>
    </row>
    <row r="63" spans="1:3">
      <c r="A63" s="172"/>
      <c r="B63" s="172"/>
      <c r="C63" s="172"/>
    </row>
    <row r="64" spans="1:3">
      <c r="A64" s="194" t="s">
        <v>283</v>
      </c>
      <c r="B64" s="172"/>
      <c r="C64" s="172"/>
    </row>
    <row r="65" spans="1:12">
      <c r="A65" s="170" t="s">
        <v>281</v>
      </c>
      <c r="B65" s="175">
        <f>B54*(1-B61)</f>
        <v>17000</v>
      </c>
      <c r="C65" s="171"/>
    </row>
    <row r="66" spans="1:12">
      <c r="A66" s="170" t="s">
        <v>280</v>
      </c>
      <c r="B66" s="182">
        <v>0.5</v>
      </c>
      <c r="C66" s="171"/>
    </row>
    <row r="67" spans="1:12">
      <c r="A67" s="172"/>
      <c r="B67" s="172"/>
      <c r="C67" s="172"/>
    </row>
    <row r="68" spans="1:12">
      <c r="A68" s="194" t="s">
        <v>282</v>
      </c>
      <c r="B68" s="172"/>
      <c r="C68" s="172"/>
    </row>
    <row r="69" spans="1:12">
      <c r="A69" s="170" t="s">
        <v>281</v>
      </c>
      <c r="B69" s="175">
        <f>B54*(1-B62)</f>
        <v>10000</v>
      </c>
      <c r="C69" s="171"/>
    </row>
    <row r="70" spans="1:12">
      <c r="A70" s="170" t="s">
        <v>280</v>
      </c>
      <c r="B70" s="182">
        <f>1/3</f>
        <v>0.33333333333333331</v>
      </c>
      <c r="C70" s="171"/>
    </row>
    <row r="71" spans="1:12">
      <c r="A71" s="172"/>
      <c r="B71" s="172"/>
      <c r="C71" s="172"/>
    </row>
    <row r="72" spans="1:12">
      <c r="A72" s="181" t="s">
        <v>279</v>
      </c>
      <c r="B72" s="73">
        <f>(B60-B59)*B55*B56*B66*B65</f>
        <v>850000000</v>
      </c>
      <c r="C72" s="170"/>
    </row>
    <row r="73" spans="1:12">
      <c r="A73" s="181" t="s">
        <v>278</v>
      </c>
      <c r="B73" s="73">
        <f>(B52-B60)*B55*B56*B70*B69</f>
        <v>1000000000</v>
      </c>
      <c r="C73" s="170"/>
    </row>
    <row r="74" spans="1:12">
      <c r="A74" s="172"/>
      <c r="B74" s="172"/>
      <c r="C74" s="172"/>
    </row>
    <row r="75" spans="1:12">
      <c r="A75" s="181" t="s">
        <v>277</v>
      </c>
      <c r="B75" s="193">
        <f>SUM(B72:B73)</f>
        <v>1850000000</v>
      </c>
      <c r="C75" s="170"/>
    </row>
    <row r="80" spans="1:12" ht="15.75">
      <c r="A80" s="4" t="s">
        <v>276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</row>
    <row r="81" spans="1:12" ht="15.75">
      <c r="A81" s="4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</row>
    <row r="82" spans="1:12" ht="15.75">
      <c r="A82" s="4" t="s">
        <v>275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</row>
    <row r="83" spans="1:12" ht="15.75">
      <c r="A83" s="4" t="s">
        <v>274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</row>
    <row r="84" spans="1:12" ht="15.75">
      <c r="A84" s="4" t="s">
        <v>273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</row>
    <row r="85" spans="1:12" ht="15.75">
      <c r="A85" s="4" t="s">
        <v>272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</row>
    <row r="86" spans="1:12" ht="15.75">
      <c r="A86" s="4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</row>
    <row r="87" spans="1:12" ht="15.75">
      <c r="A87" s="11" t="s">
        <v>271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</row>
    <row r="88" spans="1:12" ht="15.75">
      <c r="A88" s="11" t="s">
        <v>84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</row>
    <row r="90" spans="1:12" ht="15.75" thickBot="1">
      <c r="A90" s="181" t="s">
        <v>270</v>
      </c>
      <c r="B90" s="172"/>
    </row>
    <row r="91" spans="1:12">
      <c r="A91" s="192" t="s">
        <v>269</v>
      </c>
      <c r="B91" s="191">
        <v>2020</v>
      </c>
    </row>
    <row r="92" spans="1:12">
      <c r="A92" s="186" t="s">
        <v>268</v>
      </c>
      <c r="B92" s="188">
        <v>2025</v>
      </c>
    </row>
    <row r="93" spans="1:12">
      <c r="A93" s="186" t="s">
        <v>267</v>
      </c>
      <c r="B93" s="188">
        <v>2030</v>
      </c>
    </row>
    <row r="94" spans="1:12">
      <c r="A94" s="186"/>
      <c r="B94" s="190"/>
    </row>
    <row r="95" spans="1:12">
      <c r="A95" s="186" t="s">
        <v>266</v>
      </c>
      <c r="B95" s="189">
        <v>20000</v>
      </c>
    </row>
    <row r="96" spans="1:12">
      <c r="A96" s="186" t="s">
        <v>265</v>
      </c>
      <c r="B96" s="187">
        <v>100000</v>
      </c>
    </row>
    <row r="97" spans="1:3">
      <c r="A97" s="186" t="s">
        <v>264</v>
      </c>
      <c r="B97" s="185">
        <v>0.2</v>
      </c>
    </row>
    <row r="98" spans="1:3">
      <c r="A98" s="186"/>
      <c r="B98" s="188"/>
    </row>
    <row r="99" spans="1:3">
      <c r="A99" s="186" t="s">
        <v>263</v>
      </c>
      <c r="B99" s="187">
        <v>50000</v>
      </c>
    </row>
    <row r="100" spans="1:3">
      <c r="A100" s="186" t="s">
        <v>262</v>
      </c>
      <c r="B100" s="185">
        <v>0.2</v>
      </c>
    </row>
    <row r="101" spans="1:3" ht="15.75" thickBot="1">
      <c r="A101" s="184" t="s">
        <v>261</v>
      </c>
      <c r="B101" s="183">
        <v>0.1</v>
      </c>
    </row>
    <row r="102" spans="1:3">
      <c r="A102" s="170"/>
      <c r="B102" s="182"/>
    </row>
    <row r="103" spans="1:3">
      <c r="A103" s="181" t="s">
        <v>260</v>
      </c>
      <c r="B103" s="181" t="s">
        <v>259</v>
      </c>
      <c r="C103" s="181"/>
    </row>
    <row r="104" spans="1:3">
      <c r="A104" s="172"/>
      <c r="B104" s="172"/>
      <c r="C104" s="172"/>
    </row>
    <row r="105" spans="1:3">
      <c r="A105" s="170" t="s">
        <v>258</v>
      </c>
      <c r="B105" s="170">
        <f>B93+20</f>
        <v>2050</v>
      </c>
      <c r="C105" s="171"/>
    </row>
    <row r="106" spans="1:3" ht="15.75">
      <c r="A106" s="174"/>
    </row>
    <row r="107" spans="1:3">
      <c r="A107" s="170" t="s">
        <v>257</v>
      </c>
      <c r="B107" s="170">
        <v>25</v>
      </c>
      <c r="C107" s="171"/>
    </row>
    <row r="108" spans="1:3">
      <c r="A108" s="172"/>
      <c r="B108" s="172"/>
      <c r="C108" s="172"/>
    </row>
    <row r="109" spans="1:3">
      <c r="A109" s="180" t="s">
        <v>256</v>
      </c>
      <c r="B109" s="178">
        <f>(B93-B92)*B95*B96*B97</f>
        <v>2000000000</v>
      </c>
      <c r="C109" s="171"/>
    </row>
    <row r="110" spans="1:3">
      <c r="A110" s="172"/>
      <c r="B110" s="172"/>
      <c r="C110" s="172"/>
    </row>
    <row r="111" spans="1:3">
      <c r="A111" s="180" t="s">
        <v>255</v>
      </c>
      <c r="B111" s="172"/>
      <c r="C111" s="171"/>
    </row>
    <row r="112" spans="1:3" ht="15.75">
      <c r="A112" s="176" t="s">
        <v>237</v>
      </c>
      <c r="B112" s="176" t="s">
        <v>254</v>
      </c>
      <c r="C112" s="179"/>
    </row>
    <row r="113" spans="1:3" ht="15.75">
      <c r="A113" s="174"/>
      <c r="C113" s="232"/>
    </row>
    <row r="114" spans="1:3">
      <c r="A114" s="176">
        <v>6</v>
      </c>
      <c r="B114" s="178">
        <f>B95*(1+$B$101)</f>
        <v>22000</v>
      </c>
      <c r="C114" s="232"/>
    </row>
    <row r="115" spans="1:3">
      <c r="A115" s="176">
        <v>7</v>
      </c>
      <c r="B115" s="175">
        <f t="shared" ref="B115:B133" si="0">B114*(1+$B$101)</f>
        <v>24200.000000000004</v>
      </c>
      <c r="C115" s="177"/>
    </row>
    <row r="116" spans="1:3">
      <c r="A116" s="176">
        <v>8</v>
      </c>
      <c r="B116" s="175">
        <f t="shared" si="0"/>
        <v>26620.000000000007</v>
      </c>
      <c r="C116" s="172"/>
    </row>
    <row r="117" spans="1:3">
      <c r="A117" s="176">
        <v>9</v>
      </c>
      <c r="B117" s="175">
        <f t="shared" si="0"/>
        <v>29282.000000000011</v>
      </c>
      <c r="C117" s="172"/>
    </row>
    <row r="118" spans="1:3">
      <c r="A118" s="176">
        <v>10</v>
      </c>
      <c r="B118" s="175">
        <f t="shared" si="0"/>
        <v>32210.200000000015</v>
      </c>
      <c r="C118" s="172"/>
    </row>
    <row r="119" spans="1:3">
      <c r="A119" s="176">
        <v>11</v>
      </c>
      <c r="B119" s="175">
        <f t="shared" si="0"/>
        <v>35431.220000000023</v>
      </c>
      <c r="C119" s="172"/>
    </row>
    <row r="120" spans="1:3">
      <c r="A120" s="176">
        <v>12</v>
      </c>
      <c r="B120" s="175">
        <f t="shared" si="0"/>
        <v>38974.342000000026</v>
      </c>
      <c r="C120" s="172"/>
    </row>
    <row r="121" spans="1:3">
      <c r="A121" s="176">
        <v>13</v>
      </c>
      <c r="B121" s="175">
        <f t="shared" si="0"/>
        <v>42871.776200000029</v>
      </c>
      <c r="C121" s="172"/>
    </row>
    <row r="122" spans="1:3">
      <c r="A122" s="176">
        <v>14</v>
      </c>
      <c r="B122" s="175">
        <f t="shared" si="0"/>
        <v>47158.953820000039</v>
      </c>
      <c r="C122" s="172"/>
    </row>
    <row r="123" spans="1:3">
      <c r="A123" s="176">
        <v>15</v>
      </c>
      <c r="B123" s="175">
        <f t="shared" si="0"/>
        <v>51874.849202000049</v>
      </c>
      <c r="C123" s="172"/>
    </row>
    <row r="124" spans="1:3">
      <c r="A124" s="176">
        <v>16</v>
      </c>
      <c r="B124" s="175">
        <f t="shared" si="0"/>
        <v>57062.33412220006</v>
      </c>
      <c r="C124" s="172"/>
    </row>
    <row r="125" spans="1:3">
      <c r="A125" s="176">
        <v>17</v>
      </c>
      <c r="B125" s="175">
        <f t="shared" si="0"/>
        <v>62768.567534420072</v>
      </c>
      <c r="C125" s="172"/>
    </row>
    <row r="126" spans="1:3">
      <c r="A126" s="176">
        <v>18</v>
      </c>
      <c r="B126" s="175">
        <f t="shared" si="0"/>
        <v>69045.424287862086</v>
      </c>
      <c r="C126" s="172"/>
    </row>
    <row r="127" spans="1:3">
      <c r="A127" s="176">
        <v>19</v>
      </c>
      <c r="B127" s="175">
        <f t="shared" si="0"/>
        <v>75949.966716648298</v>
      </c>
      <c r="C127" s="172"/>
    </row>
    <row r="128" spans="1:3">
      <c r="A128" s="176">
        <v>20</v>
      </c>
      <c r="B128" s="175">
        <f t="shared" si="0"/>
        <v>83544.963388313132</v>
      </c>
      <c r="C128" s="172"/>
    </row>
    <row r="129" spans="1:3">
      <c r="A129" s="176">
        <v>21</v>
      </c>
      <c r="B129" s="175">
        <f t="shared" si="0"/>
        <v>91899.459727144451</v>
      </c>
      <c r="C129" s="172"/>
    </row>
    <row r="130" spans="1:3">
      <c r="A130" s="176">
        <v>22</v>
      </c>
      <c r="B130" s="175">
        <f t="shared" si="0"/>
        <v>101089.40569985891</v>
      </c>
      <c r="C130" s="172"/>
    </row>
    <row r="131" spans="1:3">
      <c r="A131" s="176">
        <v>23</v>
      </c>
      <c r="B131" s="175">
        <f t="shared" si="0"/>
        <v>111198.34626984481</v>
      </c>
      <c r="C131" s="172"/>
    </row>
    <row r="132" spans="1:3">
      <c r="A132" s="176">
        <v>24</v>
      </c>
      <c r="B132" s="175">
        <f t="shared" si="0"/>
        <v>122318.1808968293</v>
      </c>
      <c r="C132" s="172"/>
    </row>
    <row r="133" spans="1:3">
      <c r="A133" s="176">
        <v>25</v>
      </c>
      <c r="B133" s="175">
        <f t="shared" si="0"/>
        <v>134549.99898651225</v>
      </c>
      <c r="C133" s="172"/>
    </row>
    <row r="134" spans="1:3" ht="15.75">
      <c r="A134" s="174"/>
      <c r="B134" s="73"/>
      <c r="C134" s="172"/>
    </row>
    <row r="135" spans="1:3">
      <c r="A135" s="170" t="s">
        <v>253</v>
      </c>
      <c r="B135" s="173">
        <f>B96*B97+B99*B100</f>
        <v>30000</v>
      </c>
      <c r="C135" s="172"/>
    </row>
    <row r="136" spans="1:3">
      <c r="A136" s="170" t="s">
        <v>252</v>
      </c>
      <c r="B136" s="73">
        <f>B135*SUM(B114:B133)</f>
        <v>37801499665.549004</v>
      </c>
      <c r="C136" s="171"/>
    </row>
    <row r="137" spans="1:3">
      <c r="A137" s="170"/>
      <c r="B137" s="73"/>
      <c r="C137" s="170"/>
    </row>
    <row r="138" spans="1:3">
      <c r="A138" s="170" t="s">
        <v>251</v>
      </c>
      <c r="B138" s="169">
        <f>B136+B109</f>
        <v>39801499665.549004</v>
      </c>
    </row>
  </sheetData>
  <mergeCells count="1">
    <mergeCell ref="C113:C114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70DB3-AF81-44C8-9253-F4E487B57A5C}">
  <dimension ref="A1:L66"/>
  <sheetViews>
    <sheetView tabSelected="1" zoomScale="90" zoomScaleNormal="90" workbookViewId="0"/>
  </sheetViews>
  <sheetFormatPr defaultColWidth="8.7109375" defaultRowHeight="15"/>
  <cols>
    <col min="2" max="2" width="23" customWidth="1"/>
    <col min="3" max="4" width="19.5703125" customWidth="1"/>
    <col min="5" max="5" width="28" customWidth="1"/>
    <col min="6" max="6" width="16.28515625" customWidth="1"/>
  </cols>
  <sheetData>
    <row r="1" spans="1:12" ht="22.5">
      <c r="A1" s="2" t="s">
        <v>356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15.75">
      <c r="A2" s="4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15.75">
      <c r="A3" s="4" t="s">
        <v>355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15.75">
      <c r="A4" s="4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2" ht="15.75">
      <c r="A5" s="4" t="s">
        <v>354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15.75">
      <c r="A6" s="4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.75">
      <c r="A7" s="11" t="s">
        <v>353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.75">
      <c r="A8" s="4" t="s">
        <v>84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.75">
      <c r="A9" s="203"/>
    </row>
    <row r="10" spans="1:12" ht="15.75">
      <c r="A10" s="203"/>
      <c r="B10" s="223"/>
      <c r="C10" s="222" t="s">
        <v>332</v>
      </c>
      <c r="D10" s="214" t="s">
        <v>352</v>
      </c>
    </row>
    <row r="11" spans="1:12" ht="15.75">
      <c r="A11" s="203"/>
      <c r="B11" s="221" t="s">
        <v>351</v>
      </c>
      <c r="C11" s="220">
        <f>SUM(C12:C14)</f>
        <v>41994157.603258066</v>
      </c>
      <c r="D11" s="220">
        <f>SUM(D12:D14)</f>
        <v>46994157.603258066</v>
      </c>
    </row>
    <row r="12" spans="1:12" ht="15.75">
      <c r="A12" s="203"/>
      <c r="B12" s="219" t="s">
        <v>338</v>
      </c>
      <c r="C12" s="218">
        <v>35626693.984880365</v>
      </c>
      <c r="D12" s="218">
        <f>C12+5000000</f>
        <v>40626693.984880365</v>
      </c>
    </row>
    <row r="13" spans="1:12" ht="15.75">
      <c r="A13" s="203"/>
      <c r="B13" s="219" t="s">
        <v>337</v>
      </c>
      <c r="C13" s="218">
        <v>5548499.5608217409</v>
      </c>
      <c r="D13" s="218">
        <f>C13</f>
        <v>5548499.5608217409</v>
      </c>
    </row>
    <row r="14" spans="1:12" ht="15.75">
      <c r="A14" s="203"/>
      <c r="B14" s="219" t="s">
        <v>336</v>
      </c>
      <c r="C14" s="218">
        <v>818964.05755596014</v>
      </c>
      <c r="D14" s="218">
        <f>C14</f>
        <v>818964.05755596014</v>
      </c>
    </row>
    <row r="15" spans="1:12" ht="15.75">
      <c r="A15" s="203"/>
      <c r="B15" s="213" t="s">
        <v>350</v>
      </c>
      <c r="C15" s="220">
        <f>SUM(C16:C18)</f>
        <v>37544122.078826599</v>
      </c>
      <c r="D15" s="220">
        <f>SUM(D16:D18)</f>
        <v>36806599.816988111</v>
      </c>
    </row>
    <row r="16" spans="1:12" ht="15.75">
      <c r="A16" s="203"/>
      <c r="B16" s="219" t="s">
        <v>338</v>
      </c>
      <c r="C16" s="218">
        <v>29566844.406452943</v>
      </c>
      <c r="D16" s="218">
        <f>C16</f>
        <v>29566844.406452943</v>
      </c>
    </row>
    <row r="17" spans="1:5" ht="15.75">
      <c r="A17" s="203"/>
      <c r="B17" s="219" t="s">
        <v>337</v>
      </c>
      <c r="C17" s="218">
        <v>7375222.6183849173</v>
      </c>
      <c r="D17" s="218">
        <f>C17*0.9</f>
        <v>6637700.3565464253</v>
      </c>
      <c r="E17" s="157"/>
    </row>
    <row r="18" spans="1:5" ht="15.75">
      <c r="A18" s="203"/>
      <c r="B18" s="219" t="s">
        <v>336</v>
      </c>
      <c r="C18" s="218">
        <v>602055.05398874008</v>
      </c>
      <c r="D18" s="218">
        <f>C18</f>
        <v>602055.05398874008</v>
      </c>
    </row>
    <row r="19" spans="1:5" ht="15.75">
      <c r="A19" s="203"/>
      <c r="B19" s="217"/>
      <c r="C19" s="216"/>
      <c r="D19" s="216"/>
    </row>
    <row r="20" spans="1:5" ht="15.75">
      <c r="A20" s="203"/>
      <c r="D20" s="216"/>
    </row>
    <row r="21" spans="1:5" ht="15.75">
      <c r="A21" s="203"/>
      <c r="C21" s="71" t="s">
        <v>349</v>
      </c>
      <c r="D21" s="215">
        <v>701257.23283519316</v>
      </c>
    </row>
    <row r="22" spans="1:5" ht="15.75">
      <c r="A22" s="203"/>
      <c r="C22" s="71" t="s">
        <v>348</v>
      </c>
      <c r="D22" s="215">
        <v>844767.82188133325</v>
      </c>
    </row>
    <row r="23" spans="1:5" ht="15.75">
      <c r="A23" s="203"/>
      <c r="C23" s="71" t="s">
        <v>347</v>
      </c>
      <c r="D23" s="215">
        <v>5490426.9016851494</v>
      </c>
    </row>
    <row r="24" spans="1:5" ht="15.75">
      <c r="A24" s="203"/>
      <c r="C24" s="71" t="s">
        <v>346</v>
      </c>
      <c r="D24" s="215">
        <v>1511184.1474873668</v>
      </c>
    </row>
    <row r="25" spans="1:5" ht="15.75">
      <c r="A25" s="203"/>
    </row>
    <row r="26" spans="1:5" ht="15.75">
      <c r="A26" s="203"/>
      <c r="B26" t="s">
        <v>345</v>
      </c>
    </row>
    <row r="27" spans="1:5" ht="15.75">
      <c r="A27" s="203"/>
      <c r="B27" t="s">
        <v>344</v>
      </c>
    </row>
    <row r="28" spans="1:5" ht="15.75">
      <c r="A28" s="203"/>
      <c r="B28" t="s">
        <v>343</v>
      </c>
    </row>
    <row r="29" spans="1:5" ht="15.75">
      <c r="A29" s="203"/>
    </row>
    <row r="30" spans="1:5" ht="15.75">
      <c r="A30" s="203"/>
      <c r="B30" s="233" t="s">
        <v>342</v>
      </c>
      <c r="C30" s="233"/>
      <c r="D30" s="233"/>
      <c r="E30" s="233"/>
    </row>
    <row r="31" spans="1:5" ht="15.75">
      <c r="A31" s="203"/>
      <c r="B31" s="213"/>
      <c r="C31" s="214" t="s">
        <v>341</v>
      </c>
      <c r="D31" s="214" t="s">
        <v>340</v>
      </c>
      <c r="E31" s="214" t="s">
        <v>339</v>
      </c>
    </row>
    <row r="32" spans="1:5" ht="15.75">
      <c r="A32" s="203"/>
      <c r="B32" s="213" t="s">
        <v>338</v>
      </c>
      <c r="C32" s="212">
        <v>0.15</v>
      </c>
      <c r="D32" s="212">
        <f>C32</f>
        <v>0.15</v>
      </c>
      <c r="E32" s="212">
        <v>0.09</v>
      </c>
    </row>
    <row r="33" spans="1:5" ht="15.75">
      <c r="A33" s="203"/>
      <c r="B33" s="213" t="s">
        <v>337</v>
      </c>
      <c r="C33" s="212">
        <v>0.12</v>
      </c>
      <c r="D33" s="212">
        <v>7.5999999999999998E-2</v>
      </c>
      <c r="E33" s="212">
        <v>7.5999999999999998E-2</v>
      </c>
    </row>
    <row r="34" spans="1:5" ht="15.75">
      <c r="A34" s="203"/>
      <c r="B34" s="213" t="s">
        <v>336</v>
      </c>
      <c r="C34" s="212">
        <v>0.13</v>
      </c>
      <c r="D34" s="212">
        <v>0.13</v>
      </c>
      <c r="E34" s="212">
        <v>0.13</v>
      </c>
    </row>
    <row r="35" spans="1:5" ht="15.75">
      <c r="A35" s="203"/>
    </row>
    <row r="36" spans="1:5" ht="15.75">
      <c r="A36" s="203"/>
      <c r="B36" t="s">
        <v>335</v>
      </c>
    </row>
    <row r="37" spans="1:5" ht="15.75">
      <c r="A37" s="203"/>
    </row>
    <row r="38" spans="1:5" ht="15.75">
      <c r="A38" s="203"/>
    </row>
    <row r="39" spans="1:5">
      <c r="B39" s="208" t="s">
        <v>334</v>
      </c>
    </row>
    <row r="40" spans="1:5">
      <c r="B40" s="209" t="s">
        <v>333</v>
      </c>
      <c r="C40" s="211" t="s">
        <v>332</v>
      </c>
      <c r="D40" s="211" t="s">
        <v>331</v>
      </c>
    </row>
    <row r="41" spans="1:5">
      <c r="B41" t="str">
        <f>'Q6'!B32</f>
        <v>Comprehensive</v>
      </c>
      <c r="C41" s="73">
        <f>'Q6'!C12</f>
        <v>35626693.984880365</v>
      </c>
      <c r="D41" s="73">
        <f>'Q6'!D12</f>
        <v>40626693.984880365</v>
      </c>
    </row>
    <row r="42" spans="1:5">
      <c r="B42" t="str">
        <f>'Q6'!B33</f>
        <v>Dental &amp; Vision</v>
      </c>
      <c r="C42" s="73">
        <f>'Q6'!C13</f>
        <v>5548499.5608217409</v>
      </c>
      <c r="D42" s="73">
        <f>'Q6'!D13</f>
        <v>5548499.5608217409</v>
      </c>
    </row>
    <row r="43" spans="1:5">
      <c r="B43" t="str">
        <f>'Q6'!B34</f>
        <v>Other Health</v>
      </c>
      <c r="C43" s="73">
        <f>'Q6'!C14</f>
        <v>818964.05755596014</v>
      </c>
      <c r="D43" s="73">
        <f>'Q6'!D14</f>
        <v>818964.05755596014</v>
      </c>
    </row>
    <row r="44" spans="1:5">
      <c r="B44" s="209" t="s">
        <v>330</v>
      </c>
    </row>
    <row r="45" spans="1:5">
      <c r="B45" t="str">
        <f>B41</f>
        <v>Comprehensive</v>
      </c>
      <c r="C45" s="210">
        <f>(3000000*'Q6'!$C$32+(25000000-3000000)*'Q6'!$D$32+('Q6'!C41-25000000)*'Q6'!$E$32)/C41</f>
        <v>0.13210326112876444</v>
      </c>
      <c r="D45" s="210">
        <f>(3000000*'Q6'!$C$32+(25000000-3000000)*'Q6'!$D$32+('Q6'!D41-25000000)*'Q6'!$E$32)/D41</f>
        <v>0.12692153736551243</v>
      </c>
    </row>
    <row r="46" spans="1:5">
      <c r="B46" t="str">
        <f>B42</f>
        <v>Dental &amp; Vision</v>
      </c>
      <c r="C46" s="210">
        <f>(3000000*'Q6'!$C$33+('Q6'!C42-3000000)*'Q6'!$D$33)/C42</f>
        <v>9.9790215454293119E-2</v>
      </c>
      <c r="D46" s="210">
        <f>(3000000*'Q6'!$C$33+('Q6'!D42-3000000)*'Q6'!$D$33)/D42</f>
        <v>9.9790215454293119E-2</v>
      </c>
    </row>
    <row r="47" spans="1:5">
      <c r="B47" t="str">
        <f>B43</f>
        <v>Other Health</v>
      </c>
      <c r="C47" s="210">
        <f>'Q6'!$C$34*'Q6'!C43/'Q6'!C43</f>
        <v>0.13</v>
      </c>
      <c r="D47" s="210">
        <f>'Q6'!$C$34*'Q6'!D43/'Q6'!D43</f>
        <v>0.13</v>
      </c>
    </row>
    <row r="48" spans="1:5">
      <c r="B48" s="209" t="s">
        <v>329</v>
      </c>
    </row>
    <row r="49" spans="2:4">
      <c r="B49" t="str">
        <f>B45</f>
        <v>Comprehensive</v>
      </c>
      <c r="C49" s="73">
        <f>'Q6'!C16</f>
        <v>29566844.406452943</v>
      </c>
      <c r="D49" s="73">
        <f>'Q6'!D16</f>
        <v>29566844.406452943</v>
      </c>
    </row>
    <row r="50" spans="2:4">
      <c r="B50" t="str">
        <f>B46</f>
        <v>Dental &amp; Vision</v>
      </c>
      <c r="C50" s="73">
        <f>'Q6'!C17</f>
        <v>7375222.6183849173</v>
      </c>
      <c r="D50" s="73">
        <f>'Q6'!D17</f>
        <v>6637700.3565464253</v>
      </c>
    </row>
    <row r="51" spans="2:4">
      <c r="B51" t="str">
        <f>B47</f>
        <v>Other Health</v>
      </c>
      <c r="C51" s="73">
        <f>'Q6'!C18</f>
        <v>602055.05398874008</v>
      </c>
      <c r="D51" s="73">
        <f>'Q6'!D18</f>
        <v>602055.05398874008</v>
      </c>
    </row>
    <row r="52" spans="2:4">
      <c r="B52" t="s">
        <v>325</v>
      </c>
      <c r="C52" s="207">
        <f>SUMPRODUCT(C45:C47,C49:C51)</f>
        <v>4720118.7785097435</v>
      </c>
      <c r="D52" s="207">
        <f>SUMPRODUCT(D45:D47,D49:D51)</f>
        <v>4493314.0528332507</v>
      </c>
    </row>
    <row r="53" spans="2:4">
      <c r="C53" s="207"/>
      <c r="D53" s="207"/>
    </row>
    <row r="54" spans="2:4">
      <c r="B54" s="208" t="s">
        <v>328</v>
      </c>
      <c r="D54" s="207"/>
    </row>
    <row r="55" spans="2:4">
      <c r="B55" t="s">
        <v>327</v>
      </c>
      <c r="C55" s="73">
        <f>'Q6'!D21</f>
        <v>701257.23283519316</v>
      </c>
      <c r="D55" s="207"/>
    </row>
    <row r="56" spans="2:4">
      <c r="B56" t="s">
        <v>326</v>
      </c>
      <c r="C56" s="73">
        <f>'Q6'!D22</f>
        <v>844767.82188133325</v>
      </c>
      <c r="D56" s="207"/>
    </row>
    <row r="57" spans="2:4">
      <c r="B57" t="s">
        <v>325</v>
      </c>
      <c r="C57" s="73"/>
      <c r="D57" s="207"/>
    </row>
    <row r="58" spans="2:4">
      <c r="B58" t="s">
        <v>324</v>
      </c>
      <c r="C58" s="73">
        <f>'Q6'!D23</f>
        <v>5490426.9016851494</v>
      </c>
      <c r="D58" s="207"/>
    </row>
    <row r="59" spans="2:4">
      <c r="B59" t="s">
        <v>323</v>
      </c>
      <c r="C59" s="73">
        <f>'Q6'!D24</f>
        <v>1511184.1474873668</v>
      </c>
      <c r="D59" s="207"/>
    </row>
    <row r="60" spans="2:4">
      <c r="C60" s="207"/>
      <c r="D60" s="207"/>
    </row>
    <row r="61" spans="2:4">
      <c r="B61" t="s">
        <v>322</v>
      </c>
      <c r="C61" s="207">
        <f>($C$55+($C$56^2+C52^2+$C$58^2+$C$59^2)^0.5)</f>
        <v>8145827.0019012038</v>
      </c>
      <c r="D61" s="207">
        <f>($C$55+($C$56^2+D52^2+$C$58^2+$C$59^2)^0.5)</f>
        <v>8004131.2520580366</v>
      </c>
    </row>
    <row r="62" spans="2:4">
      <c r="B62" t="s">
        <v>321</v>
      </c>
      <c r="C62" s="207">
        <f>C61*1.03</f>
        <v>8390201.8119582403</v>
      </c>
      <c r="D62" s="207">
        <f>D61*1.03</f>
        <v>8244255.1896197777</v>
      </c>
    </row>
    <row r="63" spans="2:4">
      <c r="B63" t="s">
        <v>320</v>
      </c>
      <c r="C63" s="207">
        <f>C62/2</f>
        <v>4195100.9059791202</v>
      </c>
      <c r="D63" s="207">
        <f>D62/2</f>
        <v>4122127.5948098889</v>
      </c>
    </row>
    <row r="65" spans="2:3">
      <c r="B65" s="205" t="s">
        <v>319</v>
      </c>
      <c r="C65" s="206">
        <f>D63-C63</f>
        <v>-72973.31116923131</v>
      </c>
    </row>
    <row r="66" spans="2:3">
      <c r="B66" s="205" t="s">
        <v>319</v>
      </c>
      <c r="C66" s="204">
        <f>D63/C63-1</f>
        <v>-1.7394888181408219E-2</v>
      </c>
    </row>
  </sheetData>
  <mergeCells count="1">
    <mergeCell ref="B30:E30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Q1</vt:lpstr>
      <vt:lpstr>Q2</vt:lpstr>
      <vt:lpstr>Q3</vt:lpstr>
      <vt:lpstr>Q4</vt:lpstr>
      <vt:lpstr>Q5</vt:lpstr>
      <vt:lpstr>Q6</vt:lpstr>
      <vt:lpstr>'Q3'!Print_Area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Aleshia Zionce</dc:creator>
  <cp:lastModifiedBy>Aleshia Zionce</cp:lastModifiedBy>
  <dcterms:created xsi:type="dcterms:W3CDTF">2021-12-11T20:43:00Z</dcterms:created>
  <dcterms:modified xsi:type="dcterms:W3CDTF">2025-01-16T16:43:53Z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a7d8d5d-78e2-4a62-9fcd-016eb5e4c57c_Enabled">
    <vt:lpwstr>true</vt:lpwstr>
  </property>
  <property fmtid="{D5CDD505-2E9C-101B-9397-08002B2CF9AE}" pid="3" name="MSIP_Label_6a7d8d5d-78e2-4a62-9fcd-016eb5e4c57c_SetDate">
    <vt:lpwstr>2021-12-11T20:43:00Z</vt:lpwstr>
  </property>
  <property fmtid="{D5CDD505-2E9C-101B-9397-08002B2CF9AE}" pid="4" name="MSIP_Label_6a7d8d5d-78e2-4a62-9fcd-016eb5e4c57c_Method">
    <vt:lpwstr>Standard</vt:lpwstr>
  </property>
  <property fmtid="{D5CDD505-2E9C-101B-9397-08002B2CF9AE}" pid="5" name="MSIP_Label_6a7d8d5d-78e2-4a62-9fcd-016eb5e4c57c_Name">
    <vt:lpwstr>Général</vt:lpwstr>
  </property>
  <property fmtid="{D5CDD505-2E9C-101B-9397-08002B2CF9AE}" pid="6" name="MSIP_Label_6a7d8d5d-78e2-4a62-9fcd-016eb5e4c57c_SiteId">
    <vt:lpwstr>06e1fe28-5f8b-4075-bf6c-ae24be1a7992</vt:lpwstr>
  </property>
  <property fmtid="{D5CDD505-2E9C-101B-9397-08002B2CF9AE}" pid="7" name="MSIP_Label_6a7d8d5d-78e2-4a62-9fcd-016eb5e4c57c_ActionId">
    <vt:lpwstr>94cd0497-c68c-4ac4-aa61-e49340d18852</vt:lpwstr>
  </property>
  <property fmtid="{D5CDD505-2E9C-101B-9397-08002B2CF9AE}" pid="8" name="MSIP_Label_6a7d8d5d-78e2-4a62-9fcd-016eb5e4c57c_ContentBits">
    <vt:lpwstr>0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MSIP_Label_320f21ee-9bdc-4991-8abe-58f53448e302_Enabled">
    <vt:lpwstr>true</vt:lpwstr>
  </property>
  <property fmtid="{D5CDD505-2E9C-101B-9397-08002B2CF9AE}" pid="12" name="MSIP_Label_320f21ee-9bdc-4991-8abe-58f53448e302_SetDate">
    <vt:lpwstr>2023-02-24T20:58:03Z</vt:lpwstr>
  </property>
  <property fmtid="{D5CDD505-2E9C-101B-9397-08002B2CF9AE}" pid="13" name="MSIP_Label_320f21ee-9bdc-4991-8abe-58f53448e302_Method">
    <vt:lpwstr>Privileged</vt:lpwstr>
  </property>
  <property fmtid="{D5CDD505-2E9C-101B-9397-08002B2CF9AE}" pid="14" name="MSIP_Label_320f21ee-9bdc-4991-8abe-58f53448e302_Name">
    <vt:lpwstr>External Label</vt:lpwstr>
  </property>
  <property fmtid="{D5CDD505-2E9C-101B-9397-08002B2CF9AE}" pid="15" name="MSIP_Label_320f21ee-9bdc-4991-8abe-58f53448e302_SiteId">
    <vt:lpwstr>db05faca-c82a-4b9d-b9c5-0f64b6755421</vt:lpwstr>
  </property>
  <property fmtid="{D5CDD505-2E9C-101B-9397-08002B2CF9AE}" pid="16" name="MSIP_Label_320f21ee-9bdc-4991-8abe-58f53448e302_ActionId">
    <vt:lpwstr>1d3962d8-fccc-4d0c-923f-e824f8fdd1ad</vt:lpwstr>
  </property>
  <property fmtid="{D5CDD505-2E9C-101B-9397-08002B2CF9AE}" pid="17" name="MSIP_Label_320f21ee-9bdc-4991-8abe-58f53448e302_ContentBits">
    <vt:lpwstr>0</vt:lpwstr>
  </property>
</Properties>
</file>