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noinc-my.sharepoint.com/personal/justin_swick_cnoinc_com/Documents/SDM 2025/Trip05_FCG/FinalSignOff/"/>
    </mc:Choice>
  </mc:AlternateContent>
  <xr:revisionPtr revIDLastSave="70" documentId="8_{B9C43FFF-EFE0-4A85-9FE7-5F3917CCAE63}" xr6:coauthVersionLast="47" xr6:coauthVersionMax="47" xr10:uidLastSave="{9421394B-CCF2-4DF7-A74E-294678F95E1E}"/>
  <bookViews>
    <workbookView xWindow="-108" yWindow="-108" windowWidth="30936" windowHeight="16284" xr2:uid="{94EB5527-8B87-4E4C-863B-460402A0B9F6}"/>
  </bookViews>
  <sheets>
    <sheet name="Instructions" sheetId="4" r:id="rId1"/>
    <sheet name="Q6-Market Growth Tree" sheetId="2" r:id="rId2"/>
    <sheet name="Q6-Probability Tree" sheetId="3" r:id="rId3"/>
    <sheet name="Q6-EMV Tree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2" i="3" l="1"/>
  <c r="K97" i="3" s="1"/>
  <c r="H91" i="3"/>
  <c r="K96" i="3" s="1"/>
  <c r="H90" i="3"/>
  <c r="K95" i="3" s="1"/>
  <c r="K87" i="3"/>
  <c r="K86" i="3"/>
  <c r="K85" i="3"/>
  <c r="K82" i="3"/>
  <c r="K81" i="3"/>
  <c r="K80" i="3"/>
  <c r="K77" i="3"/>
  <c r="H77" i="3"/>
  <c r="H76" i="3"/>
  <c r="K76" i="3" s="1"/>
  <c r="H75" i="3"/>
  <c r="K75" i="3" s="1"/>
  <c r="K72" i="3"/>
  <c r="K71" i="3"/>
  <c r="K70" i="3"/>
  <c r="K65" i="3"/>
  <c r="H62" i="3"/>
  <c r="K57" i="3" s="1"/>
  <c r="H61" i="3"/>
  <c r="K56" i="3" s="1"/>
  <c r="K60" i="3"/>
  <c r="H60" i="3"/>
  <c r="K55" i="3" s="1"/>
  <c r="H47" i="3"/>
  <c r="K52" i="3" s="1"/>
  <c r="H46" i="3"/>
  <c r="K46" i="3" s="1"/>
  <c r="H45" i="3"/>
  <c r="K50" i="3" s="1"/>
  <c r="K42" i="3"/>
  <c r="K41" i="3"/>
  <c r="K40" i="3"/>
  <c r="H32" i="3"/>
  <c r="K37" i="3" s="1"/>
  <c r="H31" i="3"/>
  <c r="K36" i="3" s="1"/>
  <c r="H30" i="3"/>
  <c r="K35" i="3" s="1"/>
  <c r="K27" i="3"/>
  <c r="K26" i="3"/>
  <c r="K25" i="3"/>
  <c r="K22" i="3"/>
  <c r="K21" i="3"/>
  <c r="K20" i="3"/>
  <c r="K17" i="3"/>
  <c r="H17" i="3"/>
  <c r="H16" i="3"/>
  <c r="K16" i="3" s="1"/>
  <c r="H15" i="3"/>
  <c r="K15" i="3" s="1"/>
  <c r="K12" i="3"/>
  <c r="K11" i="3"/>
  <c r="K10" i="3"/>
  <c r="H92" i="2"/>
  <c r="K87" i="2" s="1"/>
  <c r="H91" i="2"/>
  <c r="K86" i="2" s="1"/>
  <c r="E77" i="2"/>
  <c r="H62" i="2" s="1"/>
  <c r="E76" i="2"/>
  <c r="H61" i="2" s="1"/>
  <c r="E75" i="2"/>
  <c r="H90" i="2" s="1"/>
  <c r="H46" i="2"/>
  <c r="K51" i="2" s="1"/>
  <c r="K41" i="2"/>
  <c r="H32" i="2"/>
  <c r="K37" i="2" s="1"/>
  <c r="E32" i="2"/>
  <c r="H47" i="2" s="1"/>
  <c r="E31" i="2"/>
  <c r="H31" i="2" s="1"/>
  <c r="E30" i="2"/>
  <c r="H15" i="2" s="1"/>
  <c r="K21" i="2"/>
  <c r="H17" i="2"/>
  <c r="K17" i="2" s="1"/>
  <c r="K16" i="2"/>
  <c r="H16" i="2"/>
  <c r="K11" i="2"/>
  <c r="K7" i="1"/>
  <c r="H7" i="1"/>
  <c r="E7" i="1"/>
  <c r="B7" i="1"/>
  <c r="K6" i="1"/>
  <c r="H6" i="1"/>
  <c r="E6" i="1"/>
  <c r="B6" i="1"/>
  <c r="K5" i="1"/>
  <c r="H5" i="1"/>
  <c r="E5" i="1"/>
  <c r="B5" i="1"/>
  <c r="N5" i="1" l="1"/>
  <c r="N7" i="1"/>
  <c r="N6" i="1"/>
  <c r="K56" i="2"/>
  <c r="K66" i="2"/>
  <c r="K61" i="2"/>
  <c r="K95" i="2"/>
  <c r="K85" i="2"/>
  <c r="K90" i="2"/>
  <c r="K31" i="2"/>
  <c r="K26" i="2"/>
  <c r="K36" i="2"/>
  <c r="K52" i="2"/>
  <c r="K47" i="2"/>
  <c r="K42" i="2"/>
  <c r="K15" i="2"/>
  <c r="K20" i="2"/>
  <c r="K10" i="2"/>
  <c r="K67" i="2"/>
  <c r="K62" i="2"/>
  <c r="K57" i="2"/>
  <c r="H75" i="2"/>
  <c r="K22" i="2"/>
  <c r="H77" i="2"/>
  <c r="K97" i="2"/>
  <c r="K67" i="3"/>
  <c r="K27" i="2"/>
  <c r="H45" i="2"/>
  <c r="K30" i="3"/>
  <c r="K47" i="3"/>
  <c r="K90" i="3"/>
  <c r="K91" i="2"/>
  <c r="H76" i="2"/>
  <c r="K96" i="2"/>
  <c r="H30" i="2"/>
  <c r="K31" i="3"/>
  <c r="K51" i="3"/>
  <c r="K91" i="3"/>
  <c r="K92" i="2"/>
  <c r="K46" i="2"/>
  <c r="K32" i="2"/>
  <c r="K61" i="3"/>
  <c r="H60" i="2"/>
  <c r="K12" i="2"/>
  <c r="K32" i="3"/>
  <c r="K92" i="3"/>
  <c r="K45" i="3"/>
  <c r="K66" i="3"/>
  <c r="K62" i="3"/>
  <c r="K50" i="2" l="1"/>
  <c r="K40" i="2"/>
  <c r="K45" i="2"/>
  <c r="K60" i="2"/>
  <c r="K65" i="2"/>
  <c r="K55" i="2"/>
  <c r="K75" i="2"/>
  <c r="K70" i="2"/>
  <c r="K80" i="2"/>
  <c r="K76" i="2"/>
  <c r="K71" i="2"/>
  <c r="K81" i="2"/>
  <c r="K72" i="2"/>
  <c r="K82" i="2"/>
  <c r="K77" i="2"/>
  <c r="K25" i="2"/>
  <c r="K30" i="2"/>
  <c r="K35" i="2"/>
</calcChain>
</file>

<file path=xl/sharedStrings.xml><?xml version="1.0" encoding="utf-8"?>
<sst xmlns="http://schemas.openxmlformats.org/spreadsheetml/2006/main" count="337" uniqueCount="17">
  <si>
    <t>Time</t>
  </si>
  <si>
    <t>Total</t>
  </si>
  <si>
    <t>Partner</t>
  </si>
  <si>
    <t>Buy</t>
  </si>
  <si>
    <t>Build</t>
  </si>
  <si>
    <t>5% Growth</t>
  </si>
  <si>
    <t>0% Growth</t>
  </si>
  <si>
    <t>-5% Decline</t>
  </si>
  <si>
    <t>10% Growth</t>
  </si>
  <si>
    <t xml:space="preserve">                  (2) show the necessary interim calculations, adding rows and / or columns, if necessary, and </t>
  </si>
  <si>
    <t xml:space="preserve">                   hard-coded figures and maximize the number of interim steps in the calculations that would demonstrate </t>
  </si>
  <si>
    <t xml:space="preserve">                   your line of thinking.</t>
  </si>
  <si>
    <t xml:space="preserve">Instructions: For the question part requiring an answer in Excel, (1) clearly identify the inputs to the calculations, </t>
  </si>
  <si>
    <t xml:space="preserve">                  (3) use the percentages shown in Q6-Market Growth Tree and Q6-Probability Tree to produce the final answer in Q6-EMV Tree.  </t>
  </si>
  <si>
    <t xml:space="preserve">                   The cells highlighted in yellow should contain formulas that inlclude links to other cells within the Excel file.  Minimize the use of   </t>
  </si>
  <si>
    <t>6.a. (4 points)</t>
  </si>
  <si>
    <t>Calculate the Expected Monetary Value (EMV) of each entry option using the decision tree provided.  Show your work.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</si>
</sst>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/>
    <xf numFmtId="4" fontId="0" fillId="0" borderId="0" xfId="0" applyNumberFormat="1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2" fontId="0" fillId="0" borderId="0" xfId="0" applyNumberFormat="1"/>
    <xf numFmtId="4" fontId="0" fillId="6" borderId="0" xfId="0" applyNumberFormat="1" applyFill="1"/>
    <xf numFmtId="165" fontId="0" fillId="0" borderId="0" xfId="0" applyNumberFormat="1"/>
    <xf numFmtId="0" fontId="0" fillId="0" borderId="0" xfId="0" quotePrefix="1"/>
    <xf numFmtId="9" fontId="0" fillId="3" borderId="0" xfId="0" applyNumberForma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3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10</xdr:row>
      <xdr:rowOff>95250</xdr:rowOff>
    </xdr:from>
    <xdr:to>
      <xdr:col>8</xdr:col>
      <xdr:colOff>552450</xdr:colOff>
      <xdr:row>15</xdr:row>
      <xdr:rowOff>85725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A81884C-FF55-4AAD-BDB8-A8AA9AD4D296}"/>
            </a:ext>
          </a:extLst>
        </xdr:cNvPr>
        <xdr:cNvCxnSpPr/>
      </xdr:nvCxnSpPr>
      <xdr:spPr>
        <a:xfrm flipV="1">
          <a:off x="5324475" y="2000250"/>
          <a:ext cx="533400" cy="942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</xdr:colOff>
      <xdr:row>15</xdr:row>
      <xdr:rowOff>85725</xdr:rowOff>
    </xdr:from>
    <xdr:to>
      <xdr:col>8</xdr:col>
      <xdr:colOff>561975</xdr:colOff>
      <xdr:row>15</xdr:row>
      <xdr:rowOff>85725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E9AAD40-E818-46BE-9BE5-FFEC4700CC84}"/>
            </a:ext>
          </a:extLst>
        </xdr:cNvPr>
        <xdr:cNvCxnSpPr/>
      </xdr:nvCxnSpPr>
      <xdr:spPr>
        <a:xfrm>
          <a:off x="5334000" y="2943225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</xdr:colOff>
      <xdr:row>15</xdr:row>
      <xdr:rowOff>91965</xdr:rowOff>
    </xdr:from>
    <xdr:to>
      <xdr:col>8</xdr:col>
      <xdr:colOff>538655</xdr:colOff>
      <xdr:row>19</xdr:row>
      <xdr:rowOff>157655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7756911-9C62-4E14-B67F-AB88B63261E9}"/>
            </a:ext>
          </a:extLst>
        </xdr:cNvPr>
        <xdr:cNvCxnSpPr/>
      </xdr:nvCxnSpPr>
      <xdr:spPr>
        <a:xfrm>
          <a:off x="5331700" y="2949465"/>
          <a:ext cx="512380" cy="8276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25</xdr:row>
      <xdr:rowOff>114300</xdr:rowOff>
    </xdr:from>
    <xdr:to>
      <xdr:col>8</xdr:col>
      <xdr:colOff>581025</xdr:colOff>
      <xdr:row>30</xdr:row>
      <xdr:rowOff>104775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A9B0E325-FB6C-44C7-A5AC-A508AEAEF64B}"/>
            </a:ext>
          </a:extLst>
        </xdr:cNvPr>
        <xdr:cNvCxnSpPr/>
      </xdr:nvCxnSpPr>
      <xdr:spPr>
        <a:xfrm flipV="1">
          <a:off x="5353050" y="4876800"/>
          <a:ext cx="533400" cy="942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30</xdr:row>
      <xdr:rowOff>104775</xdr:rowOff>
    </xdr:from>
    <xdr:to>
      <xdr:col>8</xdr:col>
      <xdr:colOff>590550</xdr:colOff>
      <xdr:row>30</xdr:row>
      <xdr:rowOff>104775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CEA4590D-74F4-41D9-976F-9E9F56813D5D}"/>
            </a:ext>
          </a:extLst>
        </xdr:cNvPr>
        <xdr:cNvCxnSpPr/>
      </xdr:nvCxnSpPr>
      <xdr:spPr>
        <a:xfrm>
          <a:off x="5362575" y="5819775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54850</xdr:colOff>
      <xdr:row>30</xdr:row>
      <xdr:rowOff>111015</xdr:rowOff>
    </xdr:from>
    <xdr:to>
      <xdr:col>8</xdr:col>
      <xdr:colOff>567230</xdr:colOff>
      <xdr:row>33</xdr:row>
      <xdr:rowOff>176705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E615A05C-37C4-4870-81A0-C0F2DC3C283D}"/>
            </a:ext>
          </a:extLst>
        </xdr:cNvPr>
        <xdr:cNvCxnSpPr/>
      </xdr:nvCxnSpPr>
      <xdr:spPr>
        <a:xfrm>
          <a:off x="5360275" y="5826015"/>
          <a:ext cx="512380" cy="6371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40</xdr:row>
      <xdr:rowOff>123825</xdr:rowOff>
    </xdr:from>
    <xdr:to>
      <xdr:col>8</xdr:col>
      <xdr:colOff>581025</xdr:colOff>
      <xdr:row>45</xdr:row>
      <xdr:rowOff>114300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E2A886F1-BF80-4A3E-9C2B-BACCF570D891}"/>
            </a:ext>
          </a:extLst>
        </xdr:cNvPr>
        <xdr:cNvCxnSpPr/>
      </xdr:nvCxnSpPr>
      <xdr:spPr>
        <a:xfrm flipV="1">
          <a:off x="5353050" y="7743825"/>
          <a:ext cx="533400" cy="942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45</xdr:row>
      <xdr:rowOff>114300</xdr:rowOff>
    </xdr:from>
    <xdr:to>
      <xdr:col>8</xdr:col>
      <xdr:colOff>590550</xdr:colOff>
      <xdr:row>45</xdr:row>
      <xdr:rowOff>114300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CECE929D-BB5E-496A-9C05-22EBDA0B60B1}"/>
            </a:ext>
          </a:extLst>
        </xdr:cNvPr>
        <xdr:cNvCxnSpPr/>
      </xdr:nvCxnSpPr>
      <xdr:spPr>
        <a:xfrm>
          <a:off x="5362575" y="8686800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54850</xdr:colOff>
      <xdr:row>45</xdr:row>
      <xdr:rowOff>120540</xdr:rowOff>
    </xdr:from>
    <xdr:to>
      <xdr:col>8</xdr:col>
      <xdr:colOff>567230</xdr:colOff>
      <xdr:row>48</xdr:row>
      <xdr:rowOff>186230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9308CBE-4EB8-42FE-81C5-60E7CC121843}"/>
            </a:ext>
          </a:extLst>
        </xdr:cNvPr>
        <xdr:cNvCxnSpPr/>
      </xdr:nvCxnSpPr>
      <xdr:spPr>
        <a:xfrm>
          <a:off x="5360275" y="8693040"/>
          <a:ext cx="512380" cy="6371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54428</xdr:colOff>
      <xdr:row>55</xdr:row>
      <xdr:rowOff>122464</xdr:rowOff>
    </xdr:from>
    <xdr:to>
      <xdr:col>8</xdr:col>
      <xdr:colOff>587828</xdr:colOff>
      <xdr:row>60</xdr:row>
      <xdr:rowOff>112939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6FF15E06-870D-40BC-8228-1891A322D341}"/>
            </a:ext>
          </a:extLst>
        </xdr:cNvPr>
        <xdr:cNvCxnSpPr/>
      </xdr:nvCxnSpPr>
      <xdr:spPr>
        <a:xfrm flipV="1">
          <a:off x="5359853" y="10599964"/>
          <a:ext cx="533400" cy="942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63953</xdr:colOff>
      <xdr:row>60</xdr:row>
      <xdr:rowOff>112939</xdr:rowOff>
    </xdr:from>
    <xdr:to>
      <xdr:col>8</xdr:col>
      <xdr:colOff>597353</xdr:colOff>
      <xdr:row>60</xdr:row>
      <xdr:rowOff>112939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ECF3AE42-5A8A-4D92-9401-9DA8EAE1E07E}"/>
            </a:ext>
          </a:extLst>
        </xdr:cNvPr>
        <xdr:cNvCxnSpPr/>
      </xdr:nvCxnSpPr>
      <xdr:spPr>
        <a:xfrm>
          <a:off x="5369378" y="11542939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61653</xdr:colOff>
      <xdr:row>60</xdr:row>
      <xdr:rowOff>119179</xdr:rowOff>
    </xdr:from>
    <xdr:to>
      <xdr:col>8</xdr:col>
      <xdr:colOff>574033</xdr:colOff>
      <xdr:row>64</xdr:row>
      <xdr:rowOff>184869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195A69A-F1AB-47D2-9A7D-453343DF02EF}"/>
            </a:ext>
          </a:extLst>
        </xdr:cNvPr>
        <xdr:cNvCxnSpPr/>
      </xdr:nvCxnSpPr>
      <xdr:spPr>
        <a:xfrm>
          <a:off x="5367078" y="11549179"/>
          <a:ext cx="512380" cy="8276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27214</xdr:colOff>
      <xdr:row>70</xdr:row>
      <xdr:rowOff>108857</xdr:rowOff>
    </xdr:from>
    <xdr:to>
      <xdr:col>8</xdr:col>
      <xdr:colOff>560614</xdr:colOff>
      <xdr:row>75</xdr:row>
      <xdr:rowOff>99332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95B92F0B-9471-46BB-83CA-77E696673A93}"/>
            </a:ext>
          </a:extLst>
        </xdr:cNvPr>
        <xdr:cNvCxnSpPr/>
      </xdr:nvCxnSpPr>
      <xdr:spPr>
        <a:xfrm flipV="1">
          <a:off x="5332639" y="13443857"/>
          <a:ext cx="533400" cy="942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36739</xdr:colOff>
      <xdr:row>75</xdr:row>
      <xdr:rowOff>99332</xdr:rowOff>
    </xdr:from>
    <xdr:to>
      <xdr:col>8</xdr:col>
      <xdr:colOff>570139</xdr:colOff>
      <xdr:row>75</xdr:row>
      <xdr:rowOff>99332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C377A6D1-F11E-40B3-B8B6-32BA5F3FA92B}"/>
            </a:ext>
          </a:extLst>
        </xdr:cNvPr>
        <xdr:cNvCxnSpPr/>
      </xdr:nvCxnSpPr>
      <xdr:spPr>
        <a:xfrm>
          <a:off x="5342164" y="14386832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34439</xdr:colOff>
      <xdr:row>75</xdr:row>
      <xdr:rowOff>105572</xdr:rowOff>
    </xdr:from>
    <xdr:to>
      <xdr:col>8</xdr:col>
      <xdr:colOff>546819</xdr:colOff>
      <xdr:row>78</xdr:row>
      <xdr:rowOff>171262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5225275D-46DB-4E6F-85A0-A1A1730191D0}"/>
            </a:ext>
          </a:extLst>
        </xdr:cNvPr>
        <xdr:cNvCxnSpPr/>
      </xdr:nvCxnSpPr>
      <xdr:spPr>
        <a:xfrm>
          <a:off x="5339864" y="14393072"/>
          <a:ext cx="512380" cy="6371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40821</xdr:colOff>
      <xdr:row>85</xdr:row>
      <xdr:rowOff>95250</xdr:rowOff>
    </xdr:from>
    <xdr:to>
      <xdr:col>8</xdr:col>
      <xdr:colOff>574221</xdr:colOff>
      <xdr:row>90</xdr:row>
      <xdr:rowOff>85725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9A4B85D7-02F9-4AD7-826D-518B99D92B02}"/>
            </a:ext>
          </a:extLst>
        </xdr:cNvPr>
        <xdr:cNvCxnSpPr/>
      </xdr:nvCxnSpPr>
      <xdr:spPr>
        <a:xfrm flipV="1">
          <a:off x="5346246" y="16287750"/>
          <a:ext cx="533400" cy="942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50346</xdr:colOff>
      <xdr:row>90</xdr:row>
      <xdr:rowOff>85725</xdr:rowOff>
    </xdr:from>
    <xdr:to>
      <xdr:col>8</xdr:col>
      <xdr:colOff>583746</xdr:colOff>
      <xdr:row>90</xdr:row>
      <xdr:rowOff>85725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193A095C-920C-4459-87FE-52888F9AE723}"/>
            </a:ext>
          </a:extLst>
        </xdr:cNvPr>
        <xdr:cNvCxnSpPr/>
      </xdr:nvCxnSpPr>
      <xdr:spPr>
        <a:xfrm>
          <a:off x="5355771" y="17230725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48046</xdr:colOff>
      <xdr:row>90</xdr:row>
      <xdr:rowOff>91965</xdr:rowOff>
    </xdr:from>
    <xdr:to>
      <xdr:col>8</xdr:col>
      <xdr:colOff>560426</xdr:colOff>
      <xdr:row>93</xdr:row>
      <xdr:rowOff>157655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6E4A754E-4C9B-4CBA-B07A-84196B74C79E}"/>
            </a:ext>
          </a:extLst>
        </xdr:cNvPr>
        <xdr:cNvCxnSpPr/>
      </xdr:nvCxnSpPr>
      <xdr:spPr>
        <a:xfrm>
          <a:off x="5353471" y="17236965"/>
          <a:ext cx="512380" cy="6371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54428</xdr:colOff>
      <xdr:row>14</xdr:row>
      <xdr:rowOff>149679</xdr:rowOff>
    </xdr:from>
    <xdr:to>
      <xdr:col>6</xdr:col>
      <xdr:colOff>27214</xdr:colOff>
      <xdr:row>29</xdr:row>
      <xdr:rowOff>112939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9191DEE6-000B-43EE-A4D8-FDB4AA9CCA7A}"/>
            </a:ext>
          </a:extLst>
        </xdr:cNvPr>
        <xdr:cNvCxnSpPr/>
      </xdr:nvCxnSpPr>
      <xdr:spPr>
        <a:xfrm flipV="1">
          <a:off x="3311978" y="2816679"/>
          <a:ext cx="582386" cy="28207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63953</xdr:colOff>
      <xdr:row>29</xdr:row>
      <xdr:rowOff>112939</xdr:rowOff>
    </xdr:from>
    <xdr:to>
      <xdr:col>5</xdr:col>
      <xdr:colOff>597353</xdr:colOff>
      <xdr:row>29</xdr:row>
      <xdr:rowOff>112939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F76DFDE7-F9F5-400C-8C45-9D8702050072}"/>
            </a:ext>
          </a:extLst>
        </xdr:cNvPr>
        <xdr:cNvCxnSpPr/>
      </xdr:nvCxnSpPr>
      <xdr:spPr>
        <a:xfrm>
          <a:off x="3321503" y="5637439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48046</xdr:colOff>
      <xdr:row>29</xdr:row>
      <xdr:rowOff>119179</xdr:rowOff>
    </xdr:from>
    <xdr:to>
      <xdr:col>5</xdr:col>
      <xdr:colOff>585108</xdr:colOff>
      <xdr:row>45</xdr:row>
      <xdr:rowOff>27214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26DE2241-84B7-463E-84BB-EC8C5AE0A082}"/>
            </a:ext>
          </a:extLst>
        </xdr:cNvPr>
        <xdr:cNvCxnSpPr/>
      </xdr:nvCxnSpPr>
      <xdr:spPr>
        <a:xfrm>
          <a:off x="3305596" y="5643679"/>
          <a:ext cx="537062" cy="295603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33597</xdr:colOff>
      <xdr:row>60</xdr:row>
      <xdr:rowOff>136071</xdr:rowOff>
    </xdr:from>
    <xdr:to>
      <xdr:col>6</xdr:col>
      <xdr:colOff>6383</xdr:colOff>
      <xdr:row>75</xdr:row>
      <xdr:rowOff>99331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24AB0AB8-D086-4C6A-A708-A571FA7EB09C}"/>
            </a:ext>
          </a:extLst>
        </xdr:cNvPr>
        <xdr:cNvCxnSpPr/>
      </xdr:nvCxnSpPr>
      <xdr:spPr>
        <a:xfrm flipV="1">
          <a:off x="3291147" y="11566071"/>
          <a:ext cx="582386" cy="28207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43122</xdr:colOff>
      <xdr:row>75</xdr:row>
      <xdr:rowOff>99331</xdr:rowOff>
    </xdr:from>
    <xdr:to>
      <xdr:col>5</xdr:col>
      <xdr:colOff>576522</xdr:colOff>
      <xdr:row>75</xdr:row>
      <xdr:rowOff>99331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53418B97-5CA0-4983-BDB6-43749E4102E0}"/>
            </a:ext>
          </a:extLst>
        </xdr:cNvPr>
        <xdr:cNvCxnSpPr/>
      </xdr:nvCxnSpPr>
      <xdr:spPr>
        <a:xfrm>
          <a:off x="3300672" y="14386831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27215</xdr:colOff>
      <xdr:row>75</xdr:row>
      <xdr:rowOff>105571</xdr:rowOff>
    </xdr:from>
    <xdr:to>
      <xdr:col>5</xdr:col>
      <xdr:colOff>564277</xdr:colOff>
      <xdr:row>91</xdr:row>
      <xdr:rowOff>13606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4270A27C-B9F6-4BE3-8EB3-4589EBE393D2}"/>
            </a:ext>
          </a:extLst>
        </xdr:cNvPr>
        <xdr:cNvCxnSpPr/>
      </xdr:nvCxnSpPr>
      <xdr:spPr>
        <a:xfrm>
          <a:off x="3284765" y="14393071"/>
          <a:ext cx="537062" cy="295603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88025</xdr:colOff>
      <xdr:row>31</xdr:row>
      <xdr:rowOff>180975</xdr:rowOff>
    </xdr:from>
    <xdr:to>
      <xdr:col>3</xdr:col>
      <xdr:colOff>257175</xdr:colOff>
      <xdr:row>50</xdr:row>
      <xdr:rowOff>112938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EED33AF8-ED0D-4E08-B176-0B0D0917FD3A}"/>
            </a:ext>
          </a:extLst>
        </xdr:cNvPr>
        <xdr:cNvCxnSpPr/>
      </xdr:nvCxnSpPr>
      <xdr:spPr>
        <a:xfrm flipV="1">
          <a:off x="1307225" y="6086475"/>
          <a:ext cx="778750" cy="355146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81643</xdr:colOff>
      <xdr:row>50</xdr:row>
      <xdr:rowOff>119178</xdr:rowOff>
    </xdr:from>
    <xdr:to>
      <xdr:col>3</xdr:col>
      <xdr:colOff>381000</xdr:colOff>
      <xdr:row>72</xdr:row>
      <xdr:rowOff>163286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FB3D90DC-434B-409F-ADBF-BB9C233F0F53}"/>
            </a:ext>
          </a:extLst>
        </xdr:cNvPr>
        <xdr:cNvCxnSpPr/>
      </xdr:nvCxnSpPr>
      <xdr:spPr>
        <a:xfrm>
          <a:off x="1300843" y="9644178"/>
          <a:ext cx="908957" cy="423510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10</xdr:row>
      <xdr:rowOff>95250</xdr:rowOff>
    </xdr:from>
    <xdr:to>
      <xdr:col>8</xdr:col>
      <xdr:colOff>552450</xdr:colOff>
      <xdr:row>15</xdr:row>
      <xdr:rowOff>85725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498065C-1107-4CC7-A7CF-19754A838E38}"/>
            </a:ext>
          </a:extLst>
        </xdr:cNvPr>
        <xdr:cNvCxnSpPr/>
      </xdr:nvCxnSpPr>
      <xdr:spPr>
        <a:xfrm flipV="1">
          <a:off x="5324475" y="2000250"/>
          <a:ext cx="533400" cy="942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</xdr:colOff>
      <xdr:row>15</xdr:row>
      <xdr:rowOff>85725</xdr:rowOff>
    </xdr:from>
    <xdr:to>
      <xdr:col>8</xdr:col>
      <xdr:colOff>561975</xdr:colOff>
      <xdr:row>15</xdr:row>
      <xdr:rowOff>85725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8B20203-5ACC-47DC-8A46-3B26B4750B83}"/>
            </a:ext>
          </a:extLst>
        </xdr:cNvPr>
        <xdr:cNvCxnSpPr/>
      </xdr:nvCxnSpPr>
      <xdr:spPr>
        <a:xfrm>
          <a:off x="5334000" y="2943225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</xdr:colOff>
      <xdr:row>15</xdr:row>
      <xdr:rowOff>91965</xdr:rowOff>
    </xdr:from>
    <xdr:to>
      <xdr:col>8</xdr:col>
      <xdr:colOff>538655</xdr:colOff>
      <xdr:row>19</xdr:row>
      <xdr:rowOff>157655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BCC0AE13-8812-45DB-B327-78CBEFD51AE5}"/>
            </a:ext>
          </a:extLst>
        </xdr:cNvPr>
        <xdr:cNvCxnSpPr/>
      </xdr:nvCxnSpPr>
      <xdr:spPr>
        <a:xfrm>
          <a:off x="5331700" y="2949465"/>
          <a:ext cx="512380" cy="8276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25</xdr:row>
      <xdr:rowOff>114300</xdr:rowOff>
    </xdr:from>
    <xdr:to>
      <xdr:col>8</xdr:col>
      <xdr:colOff>581025</xdr:colOff>
      <xdr:row>30</xdr:row>
      <xdr:rowOff>104775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F24D8845-269B-43DE-830B-691CBFA7C173}"/>
            </a:ext>
          </a:extLst>
        </xdr:cNvPr>
        <xdr:cNvCxnSpPr/>
      </xdr:nvCxnSpPr>
      <xdr:spPr>
        <a:xfrm flipV="1">
          <a:off x="5353050" y="4876800"/>
          <a:ext cx="533400" cy="942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30</xdr:row>
      <xdr:rowOff>104775</xdr:rowOff>
    </xdr:from>
    <xdr:to>
      <xdr:col>8</xdr:col>
      <xdr:colOff>590550</xdr:colOff>
      <xdr:row>30</xdr:row>
      <xdr:rowOff>104775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E56814A9-AA59-47AC-8F90-F2B360036828}"/>
            </a:ext>
          </a:extLst>
        </xdr:cNvPr>
        <xdr:cNvCxnSpPr/>
      </xdr:nvCxnSpPr>
      <xdr:spPr>
        <a:xfrm>
          <a:off x="5362575" y="5819775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54850</xdr:colOff>
      <xdr:row>30</xdr:row>
      <xdr:rowOff>111015</xdr:rowOff>
    </xdr:from>
    <xdr:to>
      <xdr:col>8</xdr:col>
      <xdr:colOff>567230</xdr:colOff>
      <xdr:row>33</xdr:row>
      <xdr:rowOff>176705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C06A058C-029E-4544-AF9B-0DF7BEEC895A}"/>
            </a:ext>
          </a:extLst>
        </xdr:cNvPr>
        <xdr:cNvCxnSpPr/>
      </xdr:nvCxnSpPr>
      <xdr:spPr>
        <a:xfrm>
          <a:off x="5360275" y="5826015"/>
          <a:ext cx="512380" cy="6371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40</xdr:row>
      <xdr:rowOff>123825</xdr:rowOff>
    </xdr:from>
    <xdr:to>
      <xdr:col>8</xdr:col>
      <xdr:colOff>581025</xdr:colOff>
      <xdr:row>45</xdr:row>
      <xdr:rowOff>114300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9227C33A-B130-43E7-98D2-4E2CF0EEBCCF}"/>
            </a:ext>
          </a:extLst>
        </xdr:cNvPr>
        <xdr:cNvCxnSpPr/>
      </xdr:nvCxnSpPr>
      <xdr:spPr>
        <a:xfrm flipV="1">
          <a:off x="5353050" y="7743825"/>
          <a:ext cx="533400" cy="942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45</xdr:row>
      <xdr:rowOff>114300</xdr:rowOff>
    </xdr:from>
    <xdr:to>
      <xdr:col>8</xdr:col>
      <xdr:colOff>590550</xdr:colOff>
      <xdr:row>45</xdr:row>
      <xdr:rowOff>114300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9D061E51-B53D-46AE-B8E0-726BA69C0052}"/>
            </a:ext>
          </a:extLst>
        </xdr:cNvPr>
        <xdr:cNvCxnSpPr/>
      </xdr:nvCxnSpPr>
      <xdr:spPr>
        <a:xfrm>
          <a:off x="5362575" y="8686800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54850</xdr:colOff>
      <xdr:row>45</xdr:row>
      <xdr:rowOff>120540</xdr:rowOff>
    </xdr:from>
    <xdr:to>
      <xdr:col>8</xdr:col>
      <xdr:colOff>567230</xdr:colOff>
      <xdr:row>48</xdr:row>
      <xdr:rowOff>186230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42237D13-5ADA-4198-8AB8-578FA4657B9C}"/>
            </a:ext>
          </a:extLst>
        </xdr:cNvPr>
        <xdr:cNvCxnSpPr/>
      </xdr:nvCxnSpPr>
      <xdr:spPr>
        <a:xfrm>
          <a:off x="5360275" y="8693040"/>
          <a:ext cx="512380" cy="6371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54428</xdr:colOff>
      <xdr:row>55</xdr:row>
      <xdr:rowOff>122464</xdr:rowOff>
    </xdr:from>
    <xdr:to>
      <xdr:col>8</xdr:col>
      <xdr:colOff>587828</xdr:colOff>
      <xdr:row>60</xdr:row>
      <xdr:rowOff>112939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38FB96F3-E14D-4D78-B4E0-390F765D4F29}"/>
            </a:ext>
          </a:extLst>
        </xdr:cNvPr>
        <xdr:cNvCxnSpPr/>
      </xdr:nvCxnSpPr>
      <xdr:spPr>
        <a:xfrm flipV="1">
          <a:off x="5359853" y="10599964"/>
          <a:ext cx="533400" cy="942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63953</xdr:colOff>
      <xdr:row>60</xdr:row>
      <xdr:rowOff>112939</xdr:rowOff>
    </xdr:from>
    <xdr:to>
      <xdr:col>8</xdr:col>
      <xdr:colOff>597353</xdr:colOff>
      <xdr:row>60</xdr:row>
      <xdr:rowOff>112939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58ED15D1-B689-4C25-A979-8A44F8FFD201}"/>
            </a:ext>
          </a:extLst>
        </xdr:cNvPr>
        <xdr:cNvCxnSpPr/>
      </xdr:nvCxnSpPr>
      <xdr:spPr>
        <a:xfrm>
          <a:off x="5369378" y="11542939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61653</xdr:colOff>
      <xdr:row>60</xdr:row>
      <xdr:rowOff>119179</xdr:rowOff>
    </xdr:from>
    <xdr:to>
      <xdr:col>8</xdr:col>
      <xdr:colOff>574033</xdr:colOff>
      <xdr:row>64</xdr:row>
      <xdr:rowOff>184869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FFD0C5C8-2C75-4A87-BDBB-58AB00E586AE}"/>
            </a:ext>
          </a:extLst>
        </xdr:cNvPr>
        <xdr:cNvCxnSpPr/>
      </xdr:nvCxnSpPr>
      <xdr:spPr>
        <a:xfrm>
          <a:off x="5367078" y="11549179"/>
          <a:ext cx="512380" cy="8276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27214</xdr:colOff>
      <xdr:row>70</xdr:row>
      <xdr:rowOff>108857</xdr:rowOff>
    </xdr:from>
    <xdr:to>
      <xdr:col>8</xdr:col>
      <xdr:colOff>560614</xdr:colOff>
      <xdr:row>75</xdr:row>
      <xdr:rowOff>99332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42AE84AD-838F-433B-8841-C22278CA2684}"/>
            </a:ext>
          </a:extLst>
        </xdr:cNvPr>
        <xdr:cNvCxnSpPr/>
      </xdr:nvCxnSpPr>
      <xdr:spPr>
        <a:xfrm flipV="1">
          <a:off x="5332639" y="13443857"/>
          <a:ext cx="533400" cy="942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36739</xdr:colOff>
      <xdr:row>75</xdr:row>
      <xdr:rowOff>99332</xdr:rowOff>
    </xdr:from>
    <xdr:to>
      <xdr:col>8</xdr:col>
      <xdr:colOff>570139</xdr:colOff>
      <xdr:row>75</xdr:row>
      <xdr:rowOff>99332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3782588F-FF94-4683-90D0-6042042AADC5}"/>
            </a:ext>
          </a:extLst>
        </xdr:cNvPr>
        <xdr:cNvCxnSpPr/>
      </xdr:nvCxnSpPr>
      <xdr:spPr>
        <a:xfrm>
          <a:off x="5342164" y="14386832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34439</xdr:colOff>
      <xdr:row>75</xdr:row>
      <xdr:rowOff>105572</xdr:rowOff>
    </xdr:from>
    <xdr:to>
      <xdr:col>8</xdr:col>
      <xdr:colOff>546819</xdr:colOff>
      <xdr:row>78</xdr:row>
      <xdr:rowOff>171262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BE8B9212-FF55-44FA-92B2-5929033FDEBF}"/>
            </a:ext>
          </a:extLst>
        </xdr:cNvPr>
        <xdr:cNvCxnSpPr/>
      </xdr:nvCxnSpPr>
      <xdr:spPr>
        <a:xfrm>
          <a:off x="5339864" y="14393072"/>
          <a:ext cx="512380" cy="6371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40821</xdr:colOff>
      <xdr:row>85</xdr:row>
      <xdr:rowOff>95250</xdr:rowOff>
    </xdr:from>
    <xdr:to>
      <xdr:col>8</xdr:col>
      <xdr:colOff>574221</xdr:colOff>
      <xdr:row>90</xdr:row>
      <xdr:rowOff>85725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63D94AD4-82C3-4972-AF8C-134DA63D0168}"/>
            </a:ext>
          </a:extLst>
        </xdr:cNvPr>
        <xdr:cNvCxnSpPr/>
      </xdr:nvCxnSpPr>
      <xdr:spPr>
        <a:xfrm flipV="1">
          <a:off x="5346246" y="16287750"/>
          <a:ext cx="533400" cy="942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50346</xdr:colOff>
      <xdr:row>90</xdr:row>
      <xdr:rowOff>85725</xdr:rowOff>
    </xdr:from>
    <xdr:to>
      <xdr:col>8</xdr:col>
      <xdr:colOff>583746</xdr:colOff>
      <xdr:row>90</xdr:row>
      <xdr:rowOff>85725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61FD33DB-FB12-4E12-A5EF-658BA8D13E5C}"/>
            </a:ext>
          </a:extLst>
        </xdr:cNvPr>
        <xdr:cNvCxnSpPr/>
      </xdr:nvCxnSpPr>
      <xdr:spPr>
        <a:xfrm>
          <a:off x="5355771" y="17230725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48046</xdr:colOff>
      <xdr:row>90</xdr:row>
      <xdr:rowOff>91965</xdr:rowOff>
    </xdr:from>
    <xdr:to>
      <xdr:col>8</xdr:col>
      <xdr:colOff>560426</xdr:colOff>
      <xdr:row>93</xdr:row>
      <xdr:rowOff>157655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1B778C78-0705-4A69-8512-E0B72591AE02}"/>
            </a:ext>
          </a:extLst>
        </xdr:cNvPr>
        <xdr:cNvCxnSpPr/>
      </xdr:nvCxnSpPr>
      <xdr:spPr>
        <a:xfrm>
          <a:off x="5353471" y="17236965"/>
          <a:ext cx="512380" cy="6371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54428</xdr:colOff>
      <xdr:row>14</xdr:row>
      <xdr:rowOff>149679</xdr:rowOff>
    </xdr:from>
    <xdr:to>
      <xdr:col>6</xdr:col>
      <xdr:colOff>27214</xdr:colOff>
      <xdr:row>29</xdr:row>
      <xdr:rowOff>112939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B150AA09-CFC9-4827-94AA-7580FFC5A300}"/>
            </a:ext>
          </a:extLst>
        </xdr:cNvPr>
        <xdr:cNvCxnSpPr/>
      </xdr:nvCxnSpPr>
      <xdr:spPr>
        <a:xfrm flipV="1">
          <a:off x="3311978" y="2816679"/>
          <a:ext cx="582386" cy="28207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63953</xdr:colOff>
      <xdr:row>29</xdr:row>
      <xdr:rowOff>112939</xdr:rowOff>
    </xdr:from>
    <xdr:to>
      <xdr:col>5</xdr:col>
      <xdr:colOff>597353</xdr:colOff>
      <xdr:row>29</xdr:row>
      <xdr:rowOff>112939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AB5A6EA1-EF60-4D15-A07D-6EA89EA61FBE}"/>
            </a:ext>
          </a:extLst>
        </xdr:cNvPr>
        <xdr:cNvCxnSpPr/>
      </xdr:nvCxnSpPr>
      <xdr:spPr>
        <a:xfrm>
          <a:off x="3321503" y="5637439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48046</xdr:colOff>
      <xdr:row>29</xdr:row>
      <xdr:rowOff>119179</xdr:rowOff>
    </xdr:from>
    <xdr:to>
      <xdr:col>5</xdr:col>
      <xdr:colOff>585108</xdr:colOff>
      <xdr:row>45</xdr:row>
      <xdr:rowOff>27214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7215BD1F-C82D-427A-A644-A99A571E192C}"/>
            </a:ext>
          </a:extLst>
        </xdr:cNvPr>
        <xdr:cNvCxnSpPr/>
      </xdr:nvCxnSpPr>
      <xdr:spPr>
        <a:xfrm>
          <a:off x="3305596" y="5643679"/>
          <a:ext cx="537062" cy="295603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33597</xdr:colOff>
      <xdr:row>60</xdr:row>
      <xdr:rowOff>136071</xdr:rowOff>
    </xdr:from>
    <xdr:to>
      <xdr:col>6</xdr:col>
      <xdr:colOff>6383</xdr:colOff>
      <xdr:row>75</xdr:row>
      <xdr:rowOff>99331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40328FC4-07E6-4F3C-9F81-C86D3C42C7E0}"/>
            </a:ext>
          </a:extLst>
        </xdr:cNvPr>
        <xdr:cNvCxnSpPr/>
      </xdr:nvCxnSpPr>
      <xdr:spPr>
        <a:xfrm flipV="1">
          <a:off x="3291147" y="11566071"/>
          <a:ext cx="582386" cy="28207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43122</xdr:colOff>
      <xdr:row>75</xdr:row>
      <xdr:rowOff>99331</xdr:rowOff>
    </xdr:from>
    <xdr:to>
      <xdr:col>5</xdr:col>
      <xdr:colOff>576522</xdr:colOff>
      <xdr:row>75</xdr:row>
      <xdr:rowOff>99331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D0E38208-7304-4CA6-9054-16084345FDA2}"/>
            </a:ext>
          </a:extLst>
        </xdr:cNvPr>
        <xdr:cNvCxnSpPr/>
      </xdr:nvCxnSpPr>
      <xdr:spPr>
        <a:xfrm>
          <a:off x="3300672" y="14386831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27215</xdr:colOff>
      <xdr:row>75</xdr:row>
      <xdr:rowOff>105571</xdr:rowOff>
    </xdr:from>
    <xdr:to>
      <xdr:col>5</xdr:col>
      <xdr:colOff>564277</xdr:colOff>
      <xdr:row>91</xdr:row>
      <xdr:rowOff>13606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E6DE1249-67A3-4A6B-8169-43BF06D4E59D}"/>
            </a:ext>
          </a:extLst>
        </xdr:cNvPr>
        <xdr:cNvCxnSpPr/>
      </xdr:nvCxnSpPr>
      <xdr:spPr>
        <a:xfrm>
          <a:off x="3284765" y="14393071"/>
          <a:ext cx="537062" cy="295603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88025</xdr:colOff>
      <xdr:row>31</xdr:row>
      <xdr:rowOff>180975</xdr:rowOff>
    </xdr:from>
    <xdr:to>
      <xdr:col>3</xdr:col>
      <xdr:colOff>257175</xdr:colOff>
      <xdr:row>50</xdr:row>
      <xdr:rowOff>112938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6B7F135E-E625-457C-829D-312F3FE873D2}"/>
            </a:ext>
          </a:extLst>
        </xdr:cNvPr>
        <xdr:cNvCxnSpPr/>
      </xdr:nvCxnSpPr>
      <xdr:spPr>
        <a:xfrm flipV="1">
          <a:off x="1307225" y="6086475"/>
          <a:ext cx="778750" cy="355146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81643</xdr:colOff>
      <xdr:row>50</xdr:row>
      <xdr:rowOff>119178</xdr:rowOff>
    </xdr:from>
    <xdr:to>
      <xdr:col>3</xdr:col>
      <xdr:colOff>381000</xdr:colOff>
      <xdr:row>72</xdr:row>
      <xdr:rowOff>163286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9E51BA5C-EC1B-414B-B507-DD904971054F}"/>
            </a:ext>
          </a:extLst>
        </xdr:cNvPr>
        <xdr:cNvCxnSpPr/>
      </xdr:nvCxnSpPr>
      <xdr:spPr>
        <a:xfrm>
          <a:off x="1300843" y="9644178"/>
          <a:ext cx="908957" cy="423510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12</xdr:row>
      <xdr:rowOff>95250</xdr:rowOff>
    </xdr:from>
    <xdr:to>
      <xdr:col>8</xdr:col>
      <xdr:colOff>552450</xdr:colOff>
      <xdr:row>17</xdr:row>
      <xdr:rowOff>85725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F74511D-FCA9-44F5-9F96-A865556DF521}"/>
            </a:ext>
          </a:extLst>
        </xdr:cNvPr>
        <xdr:cNvCxnSpPr/>
      </xdr:nvCxnSpPr>
      <xdr:spPr>
        <a:xfrm flipV="1">
          <a:off x="5324475" y="2000250"/>
          <a:ext cx="533400" cy="942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</xdr:colOff>
      <xdr:row>17</xdr:row>
      <xdr:rowOff>85725</xdr:rowOff>
    </xdr:from>
    <xdr:to>
      <xdr:col>8</xdr:col>
      <xdr:colOff>561975</xdr:colOff>
      <xdr:row>17</xdr:row>
      <xdr:rowOff>85725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573BB4B-2D07-4965-A63A-02D854891FE6}"/>
            </a:ext>
          </a:extLst>
        </xdr:cNvPr>
        <xdr:cNvCxnSpPr/>
      </xdr:nvCxnSpPr>
      <xdr:spPr>
        <a:xfrm>
          <a:off x="5334000" y="2943225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</xdr:colOff>
      <xdr:row>17</xdr:row>
      <xdr:rowOff>91965</xdr:rowOff>
    </xdr:from>
    <xdr:to>
      <xdr:col>8</xdr:col>
      <xdr:colOff>538655</xdr:colOff>
      <xdr:row>21</xdr:row>
      <xdr:rowOff>157655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8F610896-5ACB-4665-B621-550DCD28C366}"/>
            </a:ext>
          </a:extLst>
        </xdr:cNvPr>
        <xdr:cNvCxnSpPr/>
      </xdr:nvCxnSpPr>
      <xdr:spPr>
        <a:xfrm>
          <a:off x="5331700" y="2949465"/>
          <a:ext cx="512380" cy="8276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27</xdr:row>
      <xdr:rowOff>114300</xdr:rowOff>
    </xdr:from>
    <xdr:to>
      <xdr:col>8</xdr:col>
      <xdr:colOff>581025</xdr:colOff>
      <xdr:row>32</xdr:row>
      <xdr:rowOff>104775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69F392C7-5EC9-430C-B6E8-375FDAFFFE63}"/>
            </a:ext>
          </a:extLst>
        </xdr:cNvPr>
        <xdr:cNvCxnSpPr/>
      </xdr:nvCxnSpPr>
      <xdr:spPr>
        <a:xfrm flipV="1">
          <a:off x="5353050" y="4876800"/>
          <a:ext cx="533400" cy="942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32</xdr:row>
      <xdr:rowOff>104775</xdr:rowOff>
    </xdr:from>
    <xdr:to>
      <xdr:col>8</xdr:col>
      <xdr:colOff>590550</xdr:colOff>
      <xdr:row>32</xdr:row>
      <xdr:rowOff>104775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EACCCDB7-FB81-4E71-9D60-9F4F3AD0F2ED}"/>
            </a:ext>
          </a:extLst>
        </xdr:cNvPr>
        <xdr:cNvCxnSpPr/>
      </xdr:nvCxnSpPr>
      <xdr:spPr>
        <a:xfrm>
          <a:off x="5362575" y="5819775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54850</xdr:colOff>
      <xdr:row>32</xdr:row>
      <xdr:rowOff>111015</xdr:rowOff>
    </xdr:from>
    <xdr:to>
      <xdr:col>8</xdr:col>
      <xdr:colOff>567230</xdr:colOff>
      <xdr:row>35</xdr:row>
      <xdr:rowOff>176705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2352C62-AF23-4288-85B1-CE6F940B2339}"/>
            </a:ext>
          </a:extLst>
        </xdr:cNvPr>
        <xdr:cNvCxnSpPr/>
      </xdr:nvCxnSpPr>
      <xdr:spPr>
        <a:xfrm>
          <a:off x="5360275" y="5826015"/>
          <a:ext cx="512380" cy="6371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42</xdr:row>
      <xdr:rowOff>123825</xdr:rowOff>
    </xdr:from>
    <xdr:to>
      <xdr:col>8</xdr:col>
      <xdr:colOff>581025</xdr:colOff>
      <xdr:row>47</xdr:row>
      <xdr:rowOff>114300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F07ABB36-264C-47FB-B4FD-D5B465325135}"/>
            </a:ext>
          </a:extLst>
        </xdr:cNvPr>
        <xdr:cNvCxnSpPr/>
      </xdr:nvCxnSpPr>
      <xdr:spPr>
        <a:xfrm flipV="1">
          <a:off x="5353050" y="7743825"/>
          <a:ext cx="533400" cy="942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47</xdr:row>
      <xdr:rowOff>114300</xdr:rowOff>
    </xdr:from>
    <xdr:to>
      <xdr:col>8</xdr:col>
      <xdr:colOff>590550</xdr:colOff>
      <xdr:row>47</xdr:row>
      <xdr:rowOff>114300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6E77784B-DD80-4C25-B67B-2A5AE26CA24E}"/>
            </a:ext>
          </a:extLst>
        </xdr:cNvPr>
        <xdr:cNvCxnSpPr/>
      </xdr:nvCxnSpPr>
      <xdr:spPr>
        <a:xfrm>
          <a:off x="5362575" y="8686800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54850</xdr:colOff>
      <xdr:row>47</xdr:row>
      <xdr:rowOff>120540</xdr:rowOff>
    </xdr:from>
    <xdr:to>
      <xdr:col>8</xdr:col>
      <xdr:colOff>567230</xdr:colOff>
      <xdr:row>50</xdr:row>
      <xdr:rowOff>186230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BCC6F0EA-9AAA-46E9-AF7A-0326079B5035}"/>
            </a:ext>
          </a:extLst>
        </xdr:cNvPr>
        <xdr:cNvCxnSpPr/>
      </xdr:nvCxnSpPr>
      <xdr:spPr>
        <a:xfrm>
          <a:off x="5360275" y="8693040"/>
          <a:ext cx="512380" cy="6371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54428</xdr:colOff>
      <xdr:row>57</xdr:row>
      <xdr:rowOff>122464</xdr:rowOff>
    </xdr:from>
    <xdr:to>
      <xdr:col>8</xdr:col>
      <xdr:colOff>587828</xdr:colOff>
      <xdr:row>62</xdr:row>
      <xdr:rowOff>112939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58588F48-A19F-4B8B-A78E-8BF23CAE2746}"/>
            </a:ext>
          </a:extLst>
        </xdr:cNvPr>
        <xdr:cNvCxnSpPr/>
      </xdr:nvCxnSpPr>
      <xdr:spPr>
        <a:xfrm flipV="1">
          <a:off x="5359853" y="10599964"/>
          <a:ext cx="533400" cy="942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63953</xdr:colOff>
      <xdr:row>62</xdr:row>
      <xdr:rowOff>112939</xdr:rowOff>
    </xdr:from>
    <xdr:to>
      <xdr:col>8</xdr:col>
      <xdr:colOff>597353</xdr:colOff>
      <xdr:row>62</xdr:row>
      <xdr:rowOff>112939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69890DE2-BAD5-4232-8384-B23D1C35B791}"/>
            </a:ext>
          </a:extLst>
        </xdr:cNvPr>
        <xdr:cNvCxnSpPr/>
      </xdr:nvCxnSpPr>
      <xdr:spPr>
        <a:xfrm>
          <a:off x="5369378" y="11542939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61653</xdr:colOff>
      <xdr:row>62</xdr:row>
      <xdr:rowOff>119179</xdr:rowOff>
    </xdr:from>
    <xdr:to>
      <xdr:col>8</xdr:col>
      <xdr:colOff>574033</xdr:colOff>
      <xdr:row>66</xdr:row>
      <xdr:rowOff>184869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9B99DDE8-3518-4661-9ED5-504D2DB8BE7E}"/>
            </a:ext>
          </a:extLst>
        </xdr:cNvPr>
        <xdr:cNvCxnSpPr/>
      </xdr:nvCxnSpPr>
      <xdr:spPr>
        <a:xfrm>
          <a:off x="5367078" y="11549179"/>
          <a:ext cx="512380" cy="8276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27214</xdr:colOff>
      <xdr:row>72</xdr:row>
      <xdr:rowOff>108857</xdr:rowOff>
    </xdr:from>
    <xdr:to>
      <xdr:col>8</xdr:col>
      <xdr:colOff>560614</xdr:colOff>
      <xdr:row>77</xdr:row>
      <xdr:rowOff>99332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65F72920-8FFD-4AF5-8E7F-24E4CD08145D}"/>
            </a:ext>
          </a:extLst>
        </xdr:cNvPr>
        <xdr:cNvCxnSpPr/>
      </xdr:nvCxnSpPr>
      <xdr:spPr>
        <a:xfrm flipV="1">
          <a:off x="5332639" y="13443857"/>
          <a:ext cx="533400" cy="942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36739</xdr:colOff>
      <xdr:row>77</xdr:row>
      <xdr:rowOff>99332</xdr:rowOff>
    </xdr:from>
    <xdr:to>
      <xdr:col>8</xdr:col>
      <xdr:colOff>570139</xdr:colOff>
      <xdr:row>77</xdr:row>
      <xdr:rowOff>99332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F1D26BC7-55A5-47DA-AA0A-2D1E836943A3}"/>
            </a:ext>
          </a:extLst>
        </xdr:cNvPr>
        <xdr:cNvCxnSpPr/>
      </xdr:nvCxnSpPr>
      <xdr:spPr>
        <a:xfrm>
          <a:off x="5342164" y="14386832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34439</xdr:colOff>
      <xdr:row>77</xdr:row>
      <xdr:rowOff>105572</xdr:rowOff>
    </xdr:from>
    <xdr:to>
      <xdr:col>8</xdr:col>
      <xdr:colOff>546819</xdr:colOff>
      <xdr:row>80</xdr:row>
      <xdr:rowOff>171262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8C31C1AB-2641-4AF3-AAA5-3849898D967C}"/>
            </a:ext>
          </a:extLst>
        </xdr:cNvPr>
        <xdr:cNvCxnSpPr/>
      </xdr:nvCxnSpPr>
      <xdr:spPr>
        <a:xfrm>
          <a:off x="5339864" y="14393072"/>
          <a:ext cx="512380" cy="6371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40821</xdr:colOff>
      <xdr:row>87</xdr:row>
      <xdr:rowOff>95250</xdr:rowOff>
    </xdr:from>
    <xdr:to>
      <xdr:col>8</xdr:col>
      <xdr:colOff>574221</xdr:colOff>
      <xdr:row>92</xdr:row>
      <xdr:rowOff>85725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4F12335A-98FB-48F9-9C2E-D2EABA34846E}"/>
            </a:ext>
          </a:extLst>
        </xdr:cNvPr>
        <xdr:cNvCxnSpPr/>
      </xdr:nvCxnSpPr>
      <xdr:spPr>
        <a:xfrm flipV="1">
          <a:off x="5346246" y="16287750"/>
          <a:ext cx="533400" cy="942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50346</xdr:colOff>
      <xdr:row>92</xdr:row>
      <xdr:rowOff>85725</xdr:rowOff>
    </xdr:from>
    <xdr:to>
      <xdr:col>8</xdr:col>
      <xdr:colOff>583746</xdr:colOff>
      <xdr:row>92</xdr:row>
      <xdr:rowOff>85725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D4511E54-B975-4FE1-B2F7-2E887C4FAE16}"/>
            </a:ext>
          </a:extLst>
        </xdr:cNvPr>
        <xdr:cNvCxnSpPr/>
      </xdr:nvCxnSpPr>
      <xdr:spPr>
        <a:xfrm>
          <a:off x="5355771" y="17230725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48046</xdr:colOff>
      <xdr:row>92</xdr:row>
      <xdr:rowOff>91965</xdr:rowOff>
    </xdr:from>
    <xdr:to>
      <xdr:col>8</xdr:col>
      <xdr:colOff>560426</xdr:colOff>
      <xdr:row>95</xdr:row>
      <xdr:rowOff>157655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6058B106-E084-4862-972D-F4C52A1CEEF7}"/>
            </a:ext>
          </a:extLst>
        </xdr:cNvPr>
        <xdr:cNvCxnSpPr/>
      </xdr:nvCxnSpPr>
      <xdr:spPr>
        <a:xfrm>
          <a:off x="5353471" y="17236965"/>
          <a:ext cx="512380" cy="6371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54428</xdr:colOff>
      <xdr:row>16</xdr:row>
      <xdr:rowOff>149679</xdr:rowOff>
    </xdr:from>
    <xdr:to>
      <xdr:col>6</xdr:col>
      <xdr:colOff>27214</xdr:colOff>
      <xdr:row>31</xdr:row>
      <xdr:rowOff>112939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6592A536-B368-41F7-B80D-141B45BD94F7}"/>
            </a:ext>
          </a:extLst>
        </xdr:cNvPr>
        <xdr:cNvCxnSpPr/>
      </xdr:nvCxnSpPr>
      <xdr:spPr>
        <a:xfrm flipV="1">
          <a:off x="3311978" y="2816679"/>
          <a:ext cx="582386" cy="28207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63953</xdr:colOff>
      <xdr:row>31</xdr:row>
      <xdr:rowOff>112939</xdr:rowOff>
    </xdr:from>
    <xdr:to>
      <xdr:col>5</xdr:col>
      <xdr:colOff>597353</xdr:colOff>
      <xdr:row>31</xdr:row>
      <xdr:rowOff>112939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A8296391-1D3F-4EA5-802D-41FBE4612EC8}"/>
            </a:ext>
          </a:extLst>
        </xdr:cNvPr>
        <xdr:cNvCxnSpPr/>
      </xdr:nvCxnSpPr>
      <xdr:spPr>
        <a:xfrm>
          <a:off x="3321503" y="5637439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48046</xdr:colOff>
      <xdr:row>31</xdr:row>
      <xdr:rowOff>119179</xdr:rowOff>
    </xdr:from>
    <xdr:to>
      <xdr:col>5</xdr:col>
      <xdr:colOff>585108</xdr:colOff>
      <xdr:row>47</xdr:row>
      <xdr:rowOff>27214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73B940E6-2622-4C3C-BDC7-3DDCA23A18FD}"/>
            </a:ext>
          </a:extLst>
        </xdr:cNvPr>
        <xdr:cNvCxnSpPr/>
      </xdr:nvCxnSpPr>
      <xdr:spPr>
        <a:xfrm>
          <a:off x="3305596" y="5643679"/>
          <a:ext cx="537062" cy="295603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33597</xdr:colOff>
      <xdr:row>62</xdr:row>
      <xdr:rowOff>136071</xdr:rowOff>
    </xdr:from>
    <xdr:to>
      <xdr:col>6</xdr:col>
      <xdr:colOff>6383</xdr:colOff>
      <xdr:row>77</xdr:row>
      <xdr:rowOff>99331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2D79F0C4-2F88-4CF1-969A-DF9F90EC1512}"/>
            </a:ext>
          </a:extLst>
        </xdr:cNvPr>
        <xdr:cNvCxnSpPr/>
      </xdr:nvCxnSpPr>
      <xdr:spPr>
        <a:xfrm flipV="1">
          <a:off x="3291147" y="11566071"/>
          <a:ext cx="582386" cy="28207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43122</xdr:colOff>
      <xdr:row>77</xdr:row>
      <xdr:rowOff>99331</xdr:rowOff>
    </xdr:from>
    <xdr:to>
      <xdr:col>5</xdr:col>
      <xdr:colOff>576522</xdr:colOff>
      <xdr:row>77</xdr:row>
      <xdr:rowOff>99331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B416384E-A918-4EC4-9B7A-C341DA356764}"/>
            </a:ext>
          </a:extLst>
        </xdr:cNvPr>
        <xdr:cNvCxnSpPr/>
      </xdr:nvCxnSpPr>
      <xdr:spPr>
        <a:xfrm>
          <a:off x="3300672" y="14386831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27215</xdr:colOff>
      <xdr:row>77</xdr:row>
      <xdr:rowOff>105571</xdr:rowOff>
    </xdr:from>
    <xdr:to>
      <xdr:col>5</xdr:col>
      <xdr:colOff>564277</xdr:colOff>
      <xdr:row>93</xdr:row>
      <xdr:rowOff>13606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E10689DC-1496-4C90-9D7C-A301DA85D50E}"/>
            </a:ext>
          </a:extLst>
        </xdr:cNvPr>
        <xdr:cNvCxnSpPr/>
      </xdr:nvCxnSpPr>
      <xdr:spPr>
        <a:xfrm>
          <a:off x="3284765" y="14393071"/>
          <a:ext cx="537062" cy="295603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88025</xdr:colOff>
      <xdr:row>33</xdr:row>
      <xdr:rowOff>176893</xdr:rowOff>
    </xdr:from>
    <xdr:to>
      <xdr:col>3</xdr:col>
      <xdr:colOff>299357</xdr:colOff>
      <xdr:row>52</xdr:row>
      <xdr:rowOff>112938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82D78C07-DEAB-4815-B1DE-3D602FC76EA0}"/>
            </a:ext>
          </a:extLst>
        </xdr:cNvPr>
        <xdr:cNvCxnSpPr/>
      </xdr:nvCxnSpPr>
      <xdr:spPr>
        <a:xfrm flipV="1">
          <a:off x="1307225" y="6082393"/>
          <a:ext cx="820932" cy="355554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81643</xdr:colOff>
      <xdr:row>52</xdr:row>
      <xdr:rowOff>119178</xdr:rowOff>
    </xdr:from>
    <xdr:to>
      <xdr:col>3</xdr:col>
      <xdr:colOff>381000</xdr:colOff>
      <xdr:row>74</xdr:row>
      <xdr:rowOff>163286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50F5D1A1-2C6B-4C8B-86D3-208FB36A68B8}"/>
            </a:ext>
          </a:extLst>
        </xdr:cNvPr>
        <xdr:cNvCxnSpPr/>
      </xdr:nvCxnSpPr>
      <xdr:spPr>
        <a:xfrm>
          <a:off x="1300843" y="9644178"/>
          <a:ext cx="908957" cy="423510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E2D5F-74B2-4D2A-B436-838D59B0833C}">
  <sheetPr>
    <tabColor rgb="FFFFFF00"/>
  </sheetPr>
  <dimension ref="A1:A6"/>
  <sheetViews>
    <sheetView tabSelected="1" zoomScaleNormal="100" workbookViewId="0"/>
  </sheetViews>
  <sheetFormatPr defaultRowHeight="15.6" x14ac:dyDescent="0.3"/>
  <cols>
    <col min="1" max="16384" width="8.88671875" style="14"/>
  </cols>
  <sheetData>
    <row r="1" spans="1:1" x14ac:dyDescent="0.3">
      <c r="A1" s="13" t="s">
        <v>12</v>
      </c>
    </row>
    <row r="2" spans="1:1" x14ac:dyDescent="0.3">
      <c r="A2" s="13" t="s">
        <v>9</v>
      </c>
    </row>
    <row r="3" spans="1:1" x14ac:dyDescent="0.3">
      <c r="A3" s="13" t="s">
        <v>13</v>
      </c>
    </row>
    <row r="4" spans="1:1" x14ac:dyDescent="0.3">
      <c r="A4" s="13" t="s">
        <v>14</v>
      </c>
    </row>
    <row r="5" spans="1:1" x14ac:dyDescent="0.3">
      <c r="A5" s="13" t="s">
        <v>10</v>
      </c>
    </row>
    <row r="6" spans="1:1" x14ac:dyDescent="0.3">
      <c r="A6" s="13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66B4F-4EB1-4FE4-97BA-FF35269B71F3}">
  <sheetPr>
    <tabColor rgb="FFFFE38B"/>
  </sheetPr>
  <dimension ref="A3:N97"/>
  <sheetViews>
    <sheetView zoomScaleNormal="100" workbookViewId="0"/>
  </sheetViews>
  <sheetFormatPr defaultRowHeight="14.4" x14ac:dyDescent="0.3"/>
  <cols>
    <col min="4" max="4" width="12.33203125" customWidth="1"/>
    <col min="7" max="7" width="12.44140625" bestFit="1" customWidth="1"/>
    <col min="10" max="10" width="12.44140625" bestFit="1" customWidth="1"/>
  </cols>
  <sheetData>
    <row r="3" spans="1:14" x14ac:dyDescent="0.3">
      <c r="B3" s="1"/>
      <c r="E3" s="2"/>
      <c r="H3" s="2"/>
      <c r="K3" s="2"/>
      <c r="N3" s="2"/>
    </row>
    <row r="4" spans="1:14" x14ac:dyDescent="0.3">
      <c r="B4" s="1"/>
      <c r="E4" s="2"/>
      <c r="H4" s="2"/>
      <c r="K4" s="2"/>
      <c r="N4" s="2"/>
    </row>
    <row r="5" spans="1:14" x14ac:dyDescent="0.3">
      <c r="B5" s="1"/>
      <c r="E5" s="2"/>
      <c r="H5" s="2"/>
      <c r="K5" s="2"/>
      <c r="N5" s="2"/>
    </row>
    <row r="6" spans="1:14" x14ac:dyDescent="0.3">
      <c r="A6" s="3"/>
    </row>
    <row r="7" spans="1:14" x14ac:dyDescent="0.3">
      <c r="A7" t="s">
        <v>0</v>
      </c>
    </row>
    <row r="8" spans="1:14" x14ac:dyDescent="0.3">
      <c r="A8" s="4">
        <v>0</v>
      </c>
      <c r="B8" s="4"/>
      <c r="C8" s="4"/>
      <c r="D8" s="5">
        <v>1</v>
      </c>
      <c r="E8" s="5"/>
      <c r="F8" s="5"/>
      <c r="G8" s="6">
        <v>2</v>
      </c>
      <c r="H8" s="6"/>
      <c r="I8" s="6"/>
      <c r="J8" s="7">
        <v>3</v>
      </c>
      <c r="K8" s="7"/>
      <c r="L8" s="7"/>
    </row>
    <row r="9" spans="1:14" x14ac:dyDescent="0.3">
      <c r="J9" t="s">
        <v>5</v>
      </c>
    </row>
    <row r="10" spans="1:14" x14ac:dyDescent="0.3">
      <c r="J10" t="s">
        <v>2</v>
      </c>
      <c r="K10" s="12">
        <f>H15*1.05</f>
        <v>1.2127500000000002</v>
      </c>
    </row>
    <row r="11" spans="1:14" x14ac:dyDescent="0.3">
      <c r="J11" t="s">
        <v>3</v>
      </c>
      <c r="K11" s="12">
        <f t="shared" ref="K11:K12" si="0">H16*1.05</f>
        <v>1.2127500000000002</v>
      </c>
    </row>
    <row r="12" spans="1:14" x14ac:dyDescent="0.3">
      <c r="J12" t="s">
        <v>4</v>
      </c>
      <c r="K12" s="12">
        <f t="shared" si="0"/>
        <v>1.2127500000000002</v>
      </c>
    </row>
    <row r="14" spans="1:14" x14ac:dyDescent="0.3">
      <c r="G14" t="s">
        <v>5</v>
      </c>
      <c r="J14" t="s">
        <v>6</v>
      </c>
    </row>
    <row r="15" spans="1:14" x14ac:dyDescent="0.3">
      <c r="G15" t="s">
        <v>2</v>
      </c>
      <c r="H15" s="12">
        <f>E30*1.05</f>
        <v>1.1550000000000002</v>
      </c>
      <c r="J15" t="s">
        <v>2</v>
      </c>
      <c r="K15" s="12">
        <f>H15</f>
        <v>1.1550000000000002</v>
      </c>
    </row>
    <row r="16" spans="1:14" x14ac:dyDescent="0.3">
      <c r="G16" t="s">
        <v>3</v>
      </c>
      <c r="H16" s="12">
        <f t="shared" ref="H16:H17" si="1">E31*1.05</f>
        <v>1.1550000000000002</v>
      </c>
      <c r="J16" t="s">
        <v>3</v>
      </c>
      <c r="K16" s="12">
        <f t="shared" ref="K16:K17" si="2">H16</f>
        <v>1.1550000000000002</v>
      </c>
      <c r="M16" s="10"/>
    </row>
    <row r="17" spans="4:11" x14ac:dyDescent="0.3">
      <c r="G17" t="s">
        <v>4</v>
      </c>
      <c r="H17" s="12">
        <f t="shared" si="1"/>
        <v>1.1550000000000002</v>
      </c>
      <c r="J17" t="s">
        <v>4</v>
      </c>
      <c r="K17" s="12">
        <f t="shared" si="2"/>
        <v>1.1550000000000002</v>
      </c>
    </row>
    <row r="19" spans="4:11" x14ac:dyDescent="0.3">
      <c r="J19" s="11" t="s">
        <v>7</v>
      </c>
    </row>
    <row r="20" spans="4:11" x14ac:dyDescent="0.3">
      <c r="J20" t="s">
        <v>2</v>
      </c>
      <c r="K20" s="12">
        <f>H15*0.95</f>
        <v>1.0972500000000003</v>
      </c>
    </row>
    <row r="21" spans="4:11" x14ac:dyDescent="0.3">
      <c r="J21" t="s">
        <v>3</v>
      </c>
      <c r="K21" s="12">
        <f t="shared" ref="K21:K22" si="3">H16*0.95</f>
        <v>1.0972500000000003</v>
      </c>
    </row>
    <row r="22" spans="4:11" x14ac:dyDescent="0.3">
      <c r="J22" t="s">
        <v>4</v>
      </c>
      <c r="K22" s="12">
        <f t="shared" si="3"/>
        <v>1.0972500000000003</v>
      </c>
    </row>
    <row r="24" spans="4:11" x14ac:dyDescent="0.3">
      <c r="J24" t="s">
        <v>5</v>
      </c>
    </row>
    <row r="25" spans="4:11" x14ac:dyDescent="0.3">
      <c r="J25" t="s">
        <v>2</v>
      </c>
      <c r="K25" s="12">
        <f>H30*1.05</f>
        <v>1.1550000000000002</v>
      </c>
    </row>
    <row r="26" spans="4:11" x14ac:dyDescent="0.3">
      <c r="J26" t="s">
        <v>3</v>
      </c>
      <c r="K26" s="12">
        <f t="shared" ref="K26:K27" si="4">H31*1.05</f>
        <v>1.1550000000000002</v>
      </c>
    </row>
    <row r="27" spans="4:11" x14ac:dyDescent="0.3">
      <c r="J27" t="s">
        <v>4</v>
      </c>
      <c r="K27" s="12">
        <f t="shared" si="4"/>
        <v>1.1550000000000002</v>
      </c>
    </row>
    <row r="29" spans="4:11" x14ac:dyDescent="0.3">
      <c r="D29" t="s">
        <v>8</v>
      </c>
      <c r="G29" t="s">
        <v>6</v>
      </c>
      <c r="J29" t="s">
        <v>6</v>
      </c>
    </row>
    <row r="30" spans="4:11" x14ac:dyDescent="0.3">
      <c r="D30" t="s">
        <v>2</v>
      </c>
      <c r="E30" s="12">
        <f>B50*1.1</f>
        <v>1.1000000000000001</v>
      </c>
      <c r="G30" t="s">
        <v>2</v>
      </c>
      <c r="H30" s="12">
        <f>E30</f>
        <v>1.1000000000000001</v>
      </c>
      <c r="J30" t="s">
        <v>2</v>
      </c>
      <c r="K30" s="12">
        <f>H30</f>
        <v>1.1000000000000001</v>
      </c>
    </row>
    <row r="31" spans="4:11" x14ac:dyDescent="0.3">
      <c r="D31" t="s">
        <v>3</v>
      </c>
      <c r="E31" s="12">
        <f t="shared" ref="E31:E32" si="5">B51*1.1</f>
        <v>1.1000000000000001</v>
      </c>
      <c r="G31" t="s">
        <v>3</v>
      </c>
      <c r="H31" s="12">
        <f t="shared" ref="H31:H32" si="6">E31</f>
        <v>1.1000000000000001</v>
      </c>
      <c r="J31" t="s">
        <v>3</v>
      </c>
      <c r="K31" s="12">
        <f t="shared" ref="K31:K32" si="7">H31</f>
        <v>1.1000000000000001</v>
      </c>
    </row>
    <row r="32" spans="4:11" x14ac:dyDescent="0.3">
      <c r="D32" t="s">
        <v>4</v>
      </c>
      <c r="E32" s="12">
        <f t="shared" si="5"/>
        <v>1.1000000000000001</v>
      </c>
      <c r="G32" t="s">
        <v>4</v>
      </c>
      <c r="H32" s="12">
        <f t="shared" si="6"/>
        <v>1.1000000000000001</v>
      </c>
      <c r="J32" t="s">
        <v>4</v>
      </c>
      <c r="K32" s="12">
        <f t="shared" si="7"/>
        <v>1.1000000000000001</v>
      </c>
    </row>
    <row r="34" spans="7:11" x14ac:dyDescent="0.3">
      <c r="J34" s="11" t="s">
        <v>7</v>
      </c>
    </row>
    <row r="35" spans="7:11" x14ac:dyDescent="0.3">
      <c r="J35" t="s">
        <v>2</v>
      </c>
      <c r="K35" s="12">
        <f>H30*0.95</f>
        <v>1.0449999999999999</v>
      </c>
    </row>
    <row r="36" spans="7:11" x14ac:dyDescent="0.3">
      <c r="J36" t="s">
        <v>3</v>
      </c>
      <c r="K36" s="12">
        <f t="shared" ref="K36:K37" si="8">H31*0.95</f>
        <v>1.0449999999999999</v>
      </c>
    </row>
    <row r="37" spans="7:11" x14ac:dyDescent="0.3">
      <c r="J37" t="s">
        <v>4</v>
      </c>
      <c r="K37" s="12">
        <f t="shared" si="8"/>
        <v>1.0449999999999999</v>
      </c>
    </row>
    <row r="39" spans="7:11" x14ac:dyDescent="0.3">
      <c r="J39" t="s">
        <v>5</v>
      </c>
    </row>
    <row r="40" spans="7:11" x14ac:dyDescent="0.3">
      <c r="J40" t="s">
        <v>2</v>
      </c>
      <c r="K40" s="12">
        <f>H45*1.05</f>
        <v>1.0972500000000001</v>
      </c>
    </row>
    <row r="41" spans="7:11" x14ac:dyDescent="0.3">
      <c r="J41" t="s">
        <v>3</v>
      </c>
      <c r="K41" s="12">
        <f t="shared" ref="K41:K42" si="9">H46*1.05</f>
        <v>1.0972500000000001</v>
      </c>
    </row>
    <row r="42" spans="7:11" x14ac:dyDescent="0.3">
      <c r="J42" t="s">
        <v>4</v>
      </c>
      <c r="K42" s="12">
        <f t="shared" si="9"/>
        <v>1.0972500000000001</v>
      </c>
    </row>
    <row r="44" spans="7:11" x14ac:dyDescent="0.3">
      <c r="G44" s="11" t="s">
        <v>7</v>
      </c>
      <c r="J44" t="s">
        <v>6</v>
      </c>
    </row>
    <row r="45" spans="7:11" x14ac:dyDescent="0.3">
      <c r="G45" t="s">
        <v>2</v>
      </c>
      <c r="H45" s="12">
        <f>E30*0.95</f>
        <v>1.0449999999999999</v>
      </c>
      <c r="J45" t="s">
        <v>2</v>
      </c>
      <c r="K45" s="12">
        <f>H45</f>
        <v>1.0449999999999999</v>
      </c>
    </row>
    <row r="46" spans="7:11" x14ac:dyDescent="0.3">
      <c r="G46" t="s">
        <v>3</v>
      </c>
      <c r="H46" s="12">
        <f t="shared" ref="H46:H47" si="10">E31*0.95</f>
        <v>1.0449999999999999</v>
      </c>
      <c r="J46" t="s">
        <v>3</v>
      </c>
      <c r="K46" s="12">
        <f t="shared" ref="K46:K47" si="11">H46</f>
        <v>1.0449999999999999</v>
      </c>
    </row>
    <row r="47" spans="7:11" x14ac:dyDescent="0.3">
      <c r="G47" t="s">
        <v>4</v>
      </c>
      <c r="H47" s="12">
        <f t="shared" si="10"/>
        <v>1.0449999999999999</v>
      </c>
      <c r="J47" t="s">
        <v>4</v>
      </c>
      <c r="K47" s="12">
        <f t="shared" si="11"/>
        <v>1.0449999999999999</v>
      </c>
    </row>
    <row r="49" spans="1:11" x14ac:dyDescent="0.3">
      <c r="J49" s="11" t="s">
        <v>7</v>
      </c>
    </row>
    <row r="50" spans="1:11" x14ac:dyDescent="0.3">
      <c r="A50" t="s">
        <v>2</v>
      </c>
      <c r="B50" s="12">
        <v>1</v>
      </c>
      <c r="J50" t="s">
        <v>2</v>
      </c>
      <c r="K50" s="12">
        <f>H45*0.95</f>
        <v>0.99274999999999991</v>
      </c>
    </row>
    <row r="51" spans="1:11" x14ac:dyDescent="0.3">
      <c r="A51" t="s">
        <v>3</v>
      </c>
      <c r="B51" s="12">
        <v>1</v>
      </c>
      <c r="J51" t="s">
        <v>3</v>
      </c>
      <c r="K51" s="12">
        <f t="shared" ref="K51:K52" si="12">H46*0.95</f>
        <v>0.99274999999999991</v>
      </c>
    </row>
    <row r="52" spans="1:11" x14ac:dyDescent="0.3">
      <c r="A52" t="s">
        <v>4</v>
      </c>
      <c r="B52" s="12">
        <v>1</v>
      </c>
      <c r="J52" t="s">
        <v>4</v>
      </c>
      <c r="K52" s="12">
        <f t="shared" si="12"/>
        <v>0.99274999999999991</v>
      </c>
    </row>
    <row r="54" spans="1:11" x14ac:dyDescent="0.3">
      <c r="J54" t="s">
        <v>5</v>
      </c>
    </row>
    <row r="55" spans="1:11" x14ac:dyDescent="0.3">
      <c r="J55" t="s">
        <v>2</v>
      </c>
      <c r="K55" s="12">
        <f>H60*1.05</f>
        <v>1.1025</v>
      </c>
    </row>
    <row r="56" spans="1:11" x14ac:dyDescent="0.3">
      <c r="J56" t="s">
        <v>3</v>
      </c>
      <c r="K56" s="12">
        <f t="shared" ref="K56:K57" si="13">H61*1.05</f>
        <v>1.1025</v>
      </c>
    </row>
    <row r="57" spans="1:11" x14ac:dyDescent="0.3">
      <c r="J57" t="s">
        <v>4</v>
      </c>
      <c r="K57" s="12">
        <f t="shared" si="13"/>
        <v>1.1025</v>
      </c>
    </row>
    <row r="59" spans="1:11" x14ac:dyDescent="0.3">
      <c r="G59" t="s">
        <v>5</v>
      </c>
      <c r="J59" t="s">
        <v>6</v>
      </c>
    </row>
    <row r="60" spans="1:11" x14ac:dyDescent="0.3">
      <c r="G60" t="s">
        <v>5</v>
      </c>
      <c r="H60" s="12">
        <f>E75*1.05</f>
        <v>1.05</v>
      </c>
      <c r="J60" t="s">
        <v>2</v>
      </c>
      <c r="K60" s="12">
        <f>H60</f>
        <v>1.05</v>
      </c>
    </row>
    <row r="61" spans="1:11" x14ac:dyDescent="0.3">
      <c r="G61" t="s">
        <v>3</v>
      </c>
      <c r="H61" s="12">
        <f t="shared" ref="H61:H62" si="14">E76*1.05</f>
        <v>1.05</v>
      </c>
      <c r="J61" t="s">
        <v>3</v>
      </c>
      <c r="K61" s="12">
        <f t="shared" ref="K61:K62" si="15">H61</f>
        <v>1.05</v>
      </c>
    </row>
    <row r="62" spans="1:11" x14ac:dyDescent="0.3">
      <c r="G62" t="s">
        <v>4</v>
      </c>
      <c r="H62" s="12">
        <f t="shared" si="14"/>
        <v>1.05</v>
      </c>
      <c r="J62" t="s">
        <v>4</v>
      </c>
      <c r="K62" s="12">
        <f t="shared" si="15"/>
        <v>1.05</v>
      </c>
    </row>
    <row r="64" spans="1:11" x14ac:dyDescent="0.3">
      <c r="J64" s="11" t="s">
        <v>7</v>
      </c>
    </row>
    <row r="65" spans="4:11" x14ac:dyDescent="0.3">
      <c r="J65" t="s">
        <v>2</v>
      </c>
      <c r="K65" s="12">
        <f>H60*0.95</f>
        <v>0.99749999999999994</v>
      </c>
    </row>
    <row r="66" spans="4:11" x14ac:dyDescent="0.3">
      <c r="J66" t="s">
        <v>3</v>
      </c>
      <c r="K66" s="12">
        <f t="shared" ref="K66:K67" si="16">H61*0.95</f>
        <v>0.99749999999999994</v>
      </c>
    </row>
    <row r="67" spans="4:11" x14ac:dyDescent="0.3">
      <c r="J67" t="s">
        <v>4</v>
      </c>
      <c r="K67" s="12">
        <f t="shared" si="16"/>
        <v>0.99749999999999994</v>
      </c>
    </row>
    <row r="69" spans="4:11" x14ac:dyDescent="0.3">
      <c r="J69" t="s">
        <v>5</v>
      </c>
    </row>
    <row r="70" spans="4:11" x14ac:dyDescent="0.3">
      <c r="J70" t="s">
        <v>2</v>
      </c>
      <c r="K70" s="12">
        <f>H75*1.05</f>
        <v>1.05</v>
      </c>
    </row>
    <row r="71" spans="4:11" x14ac:dyDescent="0.3">
      <c r="J71" t="s">
        <v>3</v>
      </c>
      <c r="K71" s="12">
        <f t="shared" ref="K71:K72" si="17">H76*1.05</f>
        <v>1.05</v>
      </c>
    </row>
    <row r="72" spans="4:11" x14ac:dyDescent="0.3">
      <c r="J72" t="s">
        <v>4</v>
      </c>
      <c r="K72" s="12">
        <f t="shared" si="17"/>
        <v>1.05</v>
      </c>
    </row>
    <row r="74" spans="4:11" x14ac:dyDescent="0.3">
      <c r="D74" t="s">
        <v>6</v>
      </c>
      <c r="G74" t="s">
        <v>6</v>
      </c>
      <c r="J74" t="s">
        <v>6</v>
      </c>
    </row>
    <row r="75" spans="4:11" x14ac:dyDescent="0.3">
      <c r="D75" t="s">
        <v>2</v>
      </c>
      <c r="E75" s="12">
        <f>B50*1</f>
        <v>1</v>
      </c>
      <c r="G75" t="s">
        <v>2</v>
      </c>
      <c r="H75" s="12">
        <f>E75</f>
        <v>1</v>
      </c>
      <c r="J75" t="s">
        <v>2</v>
      </c>
      <c r="K75" s="12">
        <f>H75</f>
        <v>1</v>
      </c>
    </row>
    <row r="76" spans="4:11" x14ac:dyDescent="0.3">
      <c r="D76" t="s">
        <v>3</v>
      </c>
      <c r="E76" s="12">
        <f t="shared" ref="E76:E77" si="18">B51*1</f>
        <v>1</v>
      </c>
      <c r="G76" t="s">
        <v>3</v>
      </c>
      <c r="H76" s="12">
        <f t="shared" ref="H76:H77" si="19">E76</f>
        <v>1</v>
      </c>
      <c r="J76" t="s">
        <v>3</v>
      </c>
      <c r="K76" s="12">
        <f t="shared" ref="K76:K77" si="20">H76</f>
        <v>1</v>
      </c>
    </row>
    <row r="77" spans="4:11" x14ac:dyDescent="0.3">
      <c r="D77" t="s">
        <v>4</v>
      </c>
      <c r="E77" s="12">
        <f t="shared" si="18"/>
        <v>1</v>
      </c>
      <c r="G77" t="s">
        <v>4</v>
      </c>
      <c r="H77" s="12">
        <f t="shared" si="19"/>
        <v>1</v>
      </c>
      <c r="J77" t="s">
        <v>4</v>
      </c>
      <c r="K77" s="12">
        <f t="shared" si="20"/>
        <v>1</v>
      </c>
    </row>
    <row r="79" spans="4:11" x14ac:dyDescent="0.3">
      <c r="J79" s="11" t="s">
        <v>7</v>
      </c>
    </row>
    <row r="80" spans="4:11" x14ac:dyDescent="0.3">
      <c r="J80" t="s">
        <v>2</v>
      </c>
      <c r="K80" s="12">
        <f>H75*0.95</f>
        <v>0.95</v>
      </c>
    </row>
    <row r="81" spans="7:11" x14ac:dyDescent="0.3">
      <c r="J81" t="s">
        <v>3</v>
      </c>
      <c r="K81" s="12">
        <f t="shared" ref="K81:K82" si="21">H76*0.95</f>
        <v>0.95</v>
      </c>
    </row>
    <row r="82" spans="7:11" x14ac:dyDescent="0.3">
      <c r="J82" t="s">
        <v>4</v>
      </c>
      <c r="K82" s="12">
        <f t="shared" si="21"/>
        <v>0.95</v>
      </c>
    </row>
    <row r="84" spans="7:11" x14ac:dyDescent="0.3">
      <c r="J84" t="s">
        <v>5</v>
      </c>
    </row>
    <row r="85" spans="7:11" x14ac:dyDescent="0.3">
      <c r="J85" t="s">
        <v>2</v>
      </c>
      <c r="K85" s="12">
        <f>H90*1.05</f>
        <v>0.99749999999999994</v>
      </c>
    </row>
    <row r="86" spans="7:11" x14ac:dyDescent="0.3">
      <c r="J86" t="s">
        <v>3</v>
      </c>
      <c r="K86" s="12">
        <f t="shared" ref="K86:K87" si="22">H91*1.05</f>
        <v>0.99749999999999994</v>
      </c>
    </row>
    <row r="87" spans="7:11" x14ac:dyDescent="0.3">
      <c r="J87" t="s">
        <v>4</v>
      </c>
      <c r="K87" s="12">
        <f t="shared" si="22"/>
        <v>0.99749999999999994</v>
      </c>
    </row>
    <row r="89" spans="7:11" x14ac:dyDescent="0.3">
      <c r="G89" s="11" t="s">
        <v>7</v>
      </c>
      <c r="J89" t="s">
        <v>6</v>
      </c>
    </row>
    <row r="90" spans="7:11" x14ac:dyDescent="0.3">
      <c r="G90" t="s">
        <v>2</v>
      </c>
      <c r="H90" s="12">
        <f>E75*0.95</f>
        <v>0.95</v>
      </c>
      <c r="J90" t="s">
        <v>2</v>
      </c>
      <c r="K90" s="12">
        <f>H90</f>
        <v>0.95</v>
      </c>
    </row>
    <row r="91" spans="7:11" x14ac:dyDescent="0.3">
      <c r="G91" t="s">
        <v>3</v>
      </c>
      <c r="H91" s="12">
        <f t="shared" ref="H91:H92" si="23">E76*0.95</f>
        <v>0.95</v>
      </c>
      <c r="J91" t="s">
        <v>3</v>
      </c>
      <c r="K91" s="12">
        <f t="shared" ref="K91:K92" si="24">H91</f>
        <v>0.95</v>
      </c>
    </row>
    <row r="92" spans="7:11" x14ac:dyDescent="0.3">
      <c r="G92" t="s">
        <v>4</v>
      </c>
      <c r="H92" s="12">
        <f t="shared" si="23"/>
        <v>0.95</v>
      </c>
      <c r="J92" t="s">
        <v>4</v>
      </c>
      <c r="K92" s="12">
        <f t="shared" si="24"/>
        <v>0.95</v>
      </c>
    </row>
    <row r="94" spans="7:11" x14ac:dyDescent="0.3">
      <c r="J94" s="11" t="s">
        <v>7</v>
      </c>
    </row>
    <row r="95" spans="7:11" x14ac:dyDescent="0.3">
      <c r="J95" t="s">
        <v>2</v>
      </c>
      <c r="K95" s="12">
        <f>H90*0.95</f>
        <v>0.90249999999999997</v>
      </c>
    </row>
    <row r="96" spans="7:11" x14ac:dyDescent="0.3">
      <c r="J96" t="s">
        <v>3</v>
      </c>
      <c r="K96" s="12">
        <f t="shared" ref="K96:K97" si="25">H91*0.95</f>
        <v>0.90249999999999997</v>
      </c>
    </row>
    <row r="97" spans="10:11" x14ac:dyDescent="0.3">
      <c r="J97" t="s">
        <v>4</v>
      </c>
      <c r="K97" s="12">
        <f t="shared" si="25"/>
        <v>0.90249999999999997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49E72-86F1-4C7D-9714-CBD4B8E43E45}">
  <sheetPr>
    <tabColor rgb="FFFFE38B"/>
  </sheetPr>
  <dimension ref="A3:N97"/>
  <sheetViews>
    <sheetView zoomScaleNormal="100" workbookViewId="0"/>
  </sheetViews>
  <sheetFormatPr defaultRowHeight="14.4" x14ac:dyDescent="0.3"/>
  <cols>
    <col min="4" max="4" width="12.33203125" customWidth="1"/>
    <col min="7" max="7" width="12.44140625" bestFit="1" customWidth="1"/>
    <col min="10" max="10" width="12.44140625" bestFit="1" customWidth="1"/>
  </cols>
  <sheetData>
    <row r="3" spans="1:14" x14ac:dyDescent="0.3">
      <c r="B3" s="1"/>
      <c r="E3" s="2"/>
      <c r="H3" s="2"/>
      <c r="K3" s="2"/>
      <c r="N3" s="2"/>
    </row>
    <row r="4" spans="1:14" x14ac:dyDescent="0.3">
      <c r="B4" s="1"/>
      <c r="E4" s="2"/>
      <c r="H4" s="2"/>
      <c r="K4" s="2"/>
      <c r="N4" s="2"/>
    </row>
    <row r="5" spans="1:14" x14ac:dyDescent="0.3">
      <c r="B5" s="1"/>
      <c r="E5" s="2"/>
      <c r="H5" s="2"/>
      <c r="K5" s="2"/>
      <c r="N5" s="2"/>
    </row>
    <row r="6" spans="1:14" x14ac:dyDescent="0.3">
      <c r="A6" s="3"/>
    </row>
    <row r="7" spans="1:14" x14ac:dyDescent="0.3">
      <c r="A7" t="s">
        <v>0</v>
      </c>
    </row>
    <row r="8" spans="1:14" x14ac:dyDescent="0.3">
      <c r="A8" s="4">
        <v>0</v>
      </c>
      <c r="B8" s="4"/>
      <c r="C8" s="4"/>
      <c r="D8" s="5">
        <v>1</v>
      </c>
      <c r="E8" s="5"/>
      <c r="F8" s="5"/>
      <c r="G8" s="6">
        <v>2</v>
      </c>
      <c r="H8" s="6"/>
      <c r="I8" s="6"/>
      <c r="J8" s="7">
        <v>3</v>
      </c>
      <c r="K8" s="7"/>
      <c r="L8" s="7"/>
    </row>
    <row r="9" spans="1:14" x14ac:dyDescent="0.3">
      <c r="J9" t="s">
        <v>5</v>
      </c>
    </row>
    <row r="10" spans="1:14" x14ac:dyDescent="0.3">
      <c r="J10" t="s">
        <v>2</v>
      </c>
      <c r="K10" s="12">
        <f>H15*0.25</f>
        <v>3.125E-2</v>
      </c>
    </row>
    <row r="11" spans="1:14" x14ac:dyDescent="0.3">
      <c r="J11" t="s">
        <v>3</v>
      </c>
      <c r="K11" s="12">
        <f t="shared" ref="K11:K12" si="0">H16*0.25</f>
        <v>3.125E-2</v>
      </c>
    </row>
    <row r="12" spans="1:14" x14ac:dyDescent="0.3">
      <c r="J12" t="s">
        <v>4</v>
      </c>
      <c r="K12" s="12">
        <f t="shared" si="0"/>
        <v>3.125E-2</v>
      </c>
    </row>
    <row r="14" spans="1:14" x14ac:dyDescent="0.3">
      <c r="G14" t="s">
        <v>5</v>
      </c>
      <c r="J14" t="s">
        <v>6</v>
      </c>
    </row>
    <row r="15" spans="1:14" x14ac:dyDescent="0.3">
      <c r="G15" t="s">
        <v>2</v>
      </c>
      <c r="H15" s="12">
        <f>E30*0.25</f>
        <v>0.125</v>
      </c>
      <c r="J15" t="s">
        <v>2</v>
      </c>
      <c r="K15" s="12">
        <f>H15*0.5</f>
        <v>6.25E-2</v>
      </c>
    </row>
    <row r="16" spans="1:14" x14ac:dyDescent="0.3">
      <c r="G16" t="s">
        <v>3</v>
      </c>
      <c r="H16" s="12">
        <f t="shared" ref="H16:H17" si="1">E31*0.25</f>
        <v>0.125</v>
      </c>
      <c r="J16" t="s">
        <v>3</v>
      </c>
      <c r="K16" s="12">
        <f t="shared" ref="K16:K17" si="2">H16*0.5</f>
        <v>6.25E-2</v>
      </c>
      <c r="M16" s="10"/>
    </row>
    <row r="17" spans="4:11" x14ac:dyDescent="0.3">
      <c r="G17" t="s">
        <v>4</v>
      </c>
      <c r="H17" s="12">
        <f t="shared" si="1"/>
        <v>0.125</v>
      </c>
      <c r="J17" t="s">
        <v>4</v>
      </c>
      <c r="K17" s="12">
        <f t="shared" si="2"/>
        <v>6.25E-2</v>
      </c>
    </row>
    <row r="19" spans="4:11" x14ac:dyDescent="0.3">
      <c r="J19" s="11" t="s">
        <v>7</v>
      </c>
    </row>
    <row r="20" spans="4:11" x14ac:dyDescent="0.3">
      <c r="J20" t="s">
        <v>2</v>
      </c>
      <c r="K20" s="12">
        <f>H15*0.25</f>
        <v>3.125E-2</v>
      </c>
    </row>
    <row r="21" spans="4:11" x14ac:dyDescent="0.3">
      <c r="J21" t="s">
        <v>3</v>
      </c>
      <c r="K21" s="12">
        <f t="shared" ref="K21:K22" si="3">H16*0.25</f>
        <v>3.125E-2</v>
      </c>
    </row>
    <row r="22" spans="4:11" x14ac:dyDescent="0.3">
      <c r="J22" t="s">
        <v>4</v>
      </c>
      <c r="K22" s="12">
        <f t="shared" si="3"/>
        <v>3.125E-2</v>
      </c>
    </row>
    <row r="24" spans="4:11" x14ac:dyDescent="0.3">
      <c r="J24" t="s">
        <v>5</v>
      </c>
    </row>
    <row r="25" spans="4:11" x14ac:dyDescent="0.3">
      <c r="J25" t="s">
        <v>2</v>
      </c>
      <c r="K25" s="12">
        <f>H30*0.25</f>
        <v>6.25E-2</v>
      </c>
    </row>
    <row r="26" spans="4:11" x14ac:dyDescent="0.3">
      <c r="J26" t="s">
        <v>3</v>
      </c>
      <c r="K26" s="12">
        <f t="shared" ref="K26:K27" si="4">H31*0.25</f>
        <v>6.25E-2</v>
      </c>
    </row>
    <row r="27" spans="4:11" x14ac:dyDescent="0.3">
      <c r="J27" t="s">
        <v>4</v>
      </c>
      <c r="K27" s="12">
        <f t="shared" si="4"/>
        <v>6.25E-2</v>
      </c>
    </row>
    <row r="29" spans="4:11" x14ac:dyDescent="0.3">
      <c r="D29" t="s">
        <v>8</v>
      </c>
      <c r="G29" t="s">
        <v>6</v>
      </c>
      <c r="J29" t="s">
        <v>6</v>
      </c>
    </row>
    <row r="30" spans="4:11" x14ac:dyDescent="0.3">
      <c r="D30" t="s">
        <v>2</v>
      </c>
      <c r="E30" s="12">
        <v>0.5</v>
      </c>
      <c r="G30" t="s">
        <v>2</v>
      </c>
      <c r="H30" s="12">
        <f>E30*0.5</f>
        <v>0.25</v>
      </c>
      <c r="J30" t="s">
        <v>2</v>
      </c>
      <c r="K30" s="12">
        <f>H30*0.5</f>
        <v>0.125</v>
      </c>
    </row>
    <row r="31" spans="4:11" x14ac:dyDescent="0.3">
      <c r="D31" t="s">
        <v>3</v>
      </c>
      <c r="E31" s="12">
        <v>0.5</v>
      </c>
      <c r="G31" t="s">
        <v>3</v>
      </c>
      <c r="H31" s="12">
        <f t="shared" ref="H31:H32" si="5">E31*0.5</f>
        <v>0.25</v>
      </c>
      <c r="J31" t="s">
        <v>3</v>
      </c>
      <c r="K31" s="12">
        <f t="shared" ref="K31:K32" si="6">H31*0.5</f>
        <v>0.125</v>
      </c>
    </row>
    <row r="32" spans="4:11" x14ac:dyDescent="0.3">
      <c r="D32" t="s">
        <v>4</v>
      </c>
      <c r="E32" s="12">
        <v>0.5</v>
      </c>
      <c r="G32" t="s">
        <v>4</v>
      </c>
      <c r="H32" s="12">
        <f t="shared" si="5"/>
        <v>0.25</v>
      </c>
      <c r="J32" t="s">
        <v>4</v>
      </c>
      <c r="K32" s="12">
        <f t="shared" si="6"/>
        <v>0.125</v>
      </c>
    </row>
    <row r="34" spans="7:11" x14ac:dyDescent="0.3">
      <c r="J34" s="11" t="s">
        <v>7</v>
      </c>
    </row>
    <row r="35" spans="7:11" x14ac:dyDescent="0.3">
      <c r="J35" t="s">
        <v>2</v>
      </c>
      <c r="K35" s="12">
        <f>H30*0.25</f>
        <v>6.25E-2</v>
      </c>
    </row>
    <row r="36" spans="7:11" x14ac:dyDescent="0.3">
      <c r="J36" t="s">
        <v>3</v>
      </c>
      <c r="K36" s="12">
        <f t="shared" ref="K36:K37" si="7">H31*0.25</f>
        <v>6.25E-2</v>
      </c>
    </row>
    <row r="37" spans="7:11" x14ac:dyDescent="0.3">
      <c r="J37" t="s">
        <v>4</v>
      </c>
      <c r="K37" s="12">
        <f t="shared" si="7"/>
        <v>6.25E-2</v>
      </c>
    </row>
    <row r="39" spans="7:11" x14ac:dyDescent="0.3">
      <c r="J39" t="s">
        <v>5</v>
      </c>
    </row>
    <row r="40" spans="7:11" x14ac:dyDescent="0.3">
      <c r="J40" t="s">
        <v>2</v>
      </c>
      <c r="K40" s="12">
        <f>H45*0.25</f>
        <v>3.125E-2</v>
      </c>
    </row>
    <row r="41" spans="7:11" x14ac:dyDescent="0.3">
      <c r="J41" t="s">
        <v>3</v>
      </c>
      <c r="K41" s="12">
        <f t="shared" ref="K41:K42" si="8">H46*0.25</f>
        <v>3.125E-2</v>
      </c>
    </row>
    <row r="42" spans="7:11" x14ac:dyDescent="0.3">
      <c r="J42" t="s">
        <v>4</v>
      </c>
      <c r="K42" s="12">
        <f t="shared" si="8"/>
        <v>3.125E-2</v>
      </c>
    </row>
    <row r="44" spans="7:11" x14ac:dyDescent="0.3">
      <c r="G44" s="11" t="s">
        <v>7</v>
      </c>
      <c r="J44" t="s">
        <v>6</v>
      </c>
    </row>
    <row r="45" spans="7:11" x14ac:dyDescent="0.3">
      <c r="G45" t="s">
        <v>2</v>
      </c>
      <c r="H45" s="12">
        <f>E30*0.25</f>
        <v>0.125</v>
      </c>
      <c r="J45" t="s">
        <v>2</v>
      </c>
      <c r="K45" s="12">
        <f>H45*0.5</f>
        <v>6.25E-2</v>
      </c>
    </row>
    <row r="46" spans="7:11" x14ac:dyDescent="0.3">
      <c r="G46" t="s">
        <v>3</v>
      </c>
      <c r="H46" s="12">
        <f t="shared" ref="H46:H47" si="9">E31*0.25</f>
        <v>0.125</v>
      </c>
      <c r="J46" t="s">
        <v>3</v>
      </c>
      <c r="K46" s="12">
        <f t="shared" ref="K46:K47" si="10">H46*0.5</f>
        <v>6.25E-2</v>
      </c>
    </row>
    <row r="47" spans="7:11" x14ac:dyDescent="0.3">
      <c r="G47" t="s">
        <v>4</v>
      </c>
      <c r="H47" s="12">
        <f t="shared" si="9"/>
        <v>0.125</v>
      </c>
      <c r="J47" t="s">
        <v>4</v>
      </c>
      <c r="K47" s="12">
        <f t="shared" si="10"/>
        <v>6.25E-2</v>
      </c>
    </row>
    <row r="49" spans="1:11" x14ac:dyDescent="0.3">
      <c r="J49" s="11" t="s">
        <v>7</v>
      </c>
    </row>
    <row r="50" spans="1:11" x14ac:dyDescent="0.3">
      <c r="A50" t="s">
        <v>2</v>
      </c>
      <c r="B50" s="12">
        <v>1</v>
      </c>
      <c r="J50" t="s">
        <v>2</v>
      </c>
      <c r="K50" s="12">
        <f>H45*0.25</f>
        <v>3.125E-2</v>
      </c>
    </row>
    <row r="51" spans="1:11" x14ac:dyDescent="0.3">
      <c r="A51" t="s">
        <v>3</v>
      </c>
      <c r="B51" s="12">
        <v>1</v>
      </c>
      <c r="J51" t="s">
        <v>3</v>
      </c>
      <c r="K51" s="12">
        <f t="shared" ref="K51:K52" si="11">H46*0.25</f>
        <v>3.125E-2</v>
      </c>
    </row>
    <row r="52" spans="1:11" x14ac:dyDescent="0.3">
      <c r="A52" t="s">
        <v>4</v>
      </c>
      <c r="B52" s="12">
        <v>1</v>
      </c>
      <c r="J52" t="s">
        <v>4</v>
      </c>
      <c r="K52" s="12">
        <f t="shared" si="11"/>
        <v>3.125E-2</v>
      </c>
    </row>
    <row r="54" spans="1:11" x14ac:dyDescent="0.3">
      <c r="J54" t="s">
        <v>5</v>
      </c>
    </row>
    <row r="55" spans="1:11" x14ac:dyDescent="0.3">
      <c r="J55" t="s">
        <v>2</v>
      </c>
      <c r="K55" s="12">
        <f>H60*0.25</f>
        <v>3.125E-2</v>
      </c>
    </row>
    <row r="56" spans="1:11" x14ac:dyDescent="0.3">
      <c r="J56" t="s">
        <v>3</v>
      </c>
      <c r="K56" s="12">
        <f t="shared" ref="K56:K57" si="12">H61*0.25</f>
        <v>3.125E-2</v>
      </c>
    </row>
    <row r="57" spans="1:11" x14ac:dyDescent="0.3">
      <c r="J57" t="s">
        <v>4</v>
      </c>
      <c r="K57" s="12">
        <f t="shared" si="12"/>
        <v>3.125E-2</v>
      </c>
    </row>
    <row r="59" spans="1:11" x14ac:dyDescent="0.3">
      <c r="G59" t="s">
        <v>5</v>
      </c>
      <c r="J59" t="s">
        <v>6</v>
      </c>
    </row>
    <row r="60" spans="1:11" x14ac:dyDescent="0.3">
      <c r="G60" t="s">
        <v>2</v>
      </c>
      <c r="H60" s="12">
        <f>E75*0.25</f>
        <v>0.125</v>
      </c>
      <c r="J60" t="s">
        <v>2</v>
      </c>
      <c r="K60" s="12">
        <f>H60*0.5</f>
        <v>6.25E-2</v>
      </c>
    </row>
    <row r="61" spans="1:11" x14ac:dyDescent="0.3">
      <c r="G61" t="s">
        <v>3</v>
      </c>
      <c r="H61" s="12">
        <f t="shared" ref="H61:H62" si="13">E76*0.25</f>
        <v>0.125</v>
      </c>
      <c r="J61" t="s">
        <v>3</v>
      </c>
      <c r="K61" s="12">
        <f t="shared" ref="K61:K62" si="14">H61*0.5</f>
        <v>6.25E-2</v>
      </c>
    </row>
    <row r="62" spans="1:11" x14ac:dyDescent="0.3">
      <c r="G62" t="s">
        <v>4</v>
      </c>
      <c r="H62" s="12">
        <f t="shared" si="13"/>
        <v>0.125</v>
      </c>
      <c r="J62" t="s">
        <v>4</v>
      </c>
      <c r="K62" s="12">
        <f t="shared" si="14"/>
        <v>6.25E-2</v>
      </c>
    </row>
    <row r="64" spans="1:11" x14ac:dyDescent="0.3">
      <c r="J64" s="11" t="s">
        <v>7</v>
      </c>
    </row>
    <row r="65" spans="4:11" x14ac:dyDescent="0.3">
      <c r="J65" t="s">
        <v>2</v>
      </c>
      <c r="K65" s="12">
        <f>H60*0.25</f>
        <v>3.125E-2</v>
      </c>
    </row>
    <row r="66" spans="4:11" x14ac:dyDescent="0.3">
      <c r="J66" t="s">
        <v>3</v>
      </c>
      <c r="K66" s="12">
        <f t="shared" ref="K66:K67" si="15">H61*0.25</f>
        <v>3.125E-2</v>
      </c>
    </row>
    <row r="67" spans="4:11" x14ac:dyDescent="0.3">
      <c r="J67" t="s">
        <v>4</v>
      </c>
      <c r="K67" s="12">
        <f t="shared" si="15"/>
        <v>3.125E-2</v>
      </c>
    </row>
    <row r="69" spans="4:11" x14ac:dyDescent="0.3">
      <c r="J69" t="s">
        <v>5</v>
      </c>
    </row>
    <row r="70" spans="4:11" x14ac:dyDescent="0.3">
      <c r="J70" t="s">
        <v>2</v>
      </c>
      <c r="K70" s="12">
        <f>H75*0.25</f>
        <v>6.25E-2</v>
      </c>
    </row>
    <row r="71" spans="4:11" x14ac:dyDescent="0.3">
      <c r="J71" t="s">
        <v>3</v>
      </c>
      <c r="K71" s="12">
        <f t="shared" ref="K71:K72" si="16">H76*0.25</f>
        <v>6.25E-2</v>
      </c>
    </row>
    <row r="72" spans="4:11" x14ac:dyDescent="0.3">
      <c r="J72" t="s">
        <v>4</v>
      </c>
      <c r="K72" s="12">
        <f t="shared" si="16"/>
        <v>6.25E-2</v>
      </c>
    </row>
    <row r="74" spans="4:11" x14ac:dyDescent="0.3">
      <c r="D74" t="s">
        <v>6</v>
      </c>
      <c r="G74" t="s">
        <v>6</v>
      </c>
      <c r="J74" t="s">
        <v>6</v>
      </c>
    </row>
    <row r="75" spans="4:11" x14ac:dyDescent="0.3">
      <c r="D75" t="s">
        <v>2</v>
      </c>
      <c r="E75" s="12">
        <v>0.5</v>
      </c>
      <c r="G75" t="s">
        <v>2</v>
      </c>
      <c r="H75" s="12">
        <f>E75*0.5</f>
        <v>0.25</v>
      </c>
      <c r="J75" t="s">
        <v>2</v>
      </c>
      <c r="K75" s="12">
        <f>H75*0.5</f>
        <v>0.125</v>
      </c>
    </row>
    <row r="76" spans="4:11" x14ac:dyDescent="0.3">
      <c r="D76" t="s">
        <v>3</v>
      </c>
      <c r="E76" s="12">
        <v>0.5</v>
      </c>
      <c r="G76" t="s">
        <v>3</v>
      </c>
      <c r="H76" s="12">
        <f t="shared" ref="H76:H77" si="17">E76*0.5</f>
        <v>0.25</v>
      </c>
      <c r="J76" t="s">
        <v>3</v>
      </c>
      <c r="K76" s="12">
        <f t="shared" ref="K76:K77" si="18">H76*0.5</f>
        <v>0.125</v>
      </c>
    </row>
    <row r="77" spans="4:11" x14ac:dyDescent="0.3">
      <c r="D77" t="s">
        <v>4</v>
      </c>
      <c r="E77" s="12">
        <v>0.5</v>
      </c>
      <c r="G77" t="s">
        <v>4</v>
      </c>
      <c r="H77" s="12">
        <f t="shared" si="17"/>
        <v>0.25</v>
      </c>
      <c r="J77" t="s">
        <v>4</v>
      </c>
      <c r="K77" s="12">
        <f t="shared" si="18"/>
        <v>0.125</v>
      </c>
    </row>
    <row r="79" spans="4:11" x14ac:dyDescent="0.3">
      <c r="J79" s="11" t="s">
        <v>7</v>
      </c>
    </row>
    <row r="80" spans="4:11" x14ac:dyDescent="0.3">
      <c r="J80" t="s">
        <v>2</v>
      </c>
      <c r="K80" s="12">
        <f>H75*0.25</f>
        <v>6.25E-2</v>
      </c>
    </row>
    <row r="81" spans="7:11" x14ac:dyDescent="0.3">
      <c r="J81" t="s">
        <v>3</v>
      </c>
      <c r="K81" s="12">
        <f t="shared" ref="K81:K82" si="19">H76*0.25</f>
        <v>6.25E-2</v>
      </c>
    </row>
    <row r="82" spans="7:11" x14ac:dyDescent="0.3">
      <c r="J82" t="s">
        <v>4</v>
      </c>
      <c r="K82" s="12">
        <f t="shared" si="19"/>
        <v>6.25E-2</v>
      </c>
    </row>
    <row r="84" spans="7:11" x14ac:dyDescent="0.3">
      <c r="J84" t="s">
        <v>5</v>
      </c>
    </row>
    <row r="85" spans="7:11" x14ac:dyDescent="0.3">
      <c r="J85" t="s">
        <v>2</v>
      </c>
      <c r="K85" s="12">
        <f>H90*0.25</f>
        <v>3.125E-2</v>
      </c>
    </row>
    <row r="86" spans="7:11" x14ac:dyDescent="0.3">
      <c r="J86" t="s">
        <v>3</v>
      </c>
      <c r="K86" s="12">
        <f t="shared" ref="K86:K87" si="20">H91*0.25</f>
        <v>3.125E-2</v>
      </c>
    </row>
    <row r="87" spans="7:11" x14ac:dyDescent="0.3">
      <c r="J87" t="s">
        <v>4</v>
      </c>
      <c r="K87" s="12">
        <f t="shared" si="20"/>
        <v>3.125E-2</v>
      </c>
    </row>
    <row r="89" spans="7:11" x14ac:dyDescent="0.3">
      <c r="G89" s="11" t="s">
        <v>7</v>
      </c>
      <c r="J89" t="s">
        <v>6</v>
      </c>
    </row>
    <row r="90" spans="7:11" x14ac:dyDescent="0.3">
      <c r="G90" t="s">
        <v>2</v>
      </c>
      <c r="H90" s="12">
        <f>E75*0.25</f>
        <v>0.125</v>
      </c>
      <c r="J90" t="s">
        <v>2</v>
      </c>
      <c r="K90" s="12">
        <f>H90*0.5</f>
        <v>6.25E-2</v>
      </c>
    </row>
    <row r="91" spans="7:11" x14ac:dyDescent="0.3">
      <c r="G91" t="s">
        <v>3</v>
      </c>
      <c r="H91" s="12">
        <f t="shared" ref="H91:H92" si="21">E76*0.25</f>
        <v>0.125</v>
      </c>
      <c r="J91" t="s">
        <v>3</v>
      </c>
      <c r="K91" s="12">
        <f t="shared" ref="K91:K92" si="22">H91*0.5</f>
        <v>6.25E-2</v>
      </c>
    </row>
    <row r="92" spans="7:11" x14ac:dyDescent="0.3">
      <c r="G92" t="s">
        <v>4</v>
      </c>
      <c r="H92" s="12">
        <f t="shared" si="21"/>
        <v>0.125</v>
      </c>
      <c r="J92" t="s">
        <v>4</v>
      </c>
      <c r="K92" s="12">
        <f t="shared" si="22"/>
        <v>6.25E-2</v>
      </c>
    </row>
    <row r="94" spans="7:11" x14ac:dyDescent="0.3">
      <c r="J94" s="11" t="s">
        <v>7</v>
      </c>
    </row>
    <row r="95" spans="7:11" x14ac:dyDescent="0.3">
      <c r="J95" t="s">
        <v>2</v>
      </c>
      <c r="K95" s="12">
        <f>H90*0.25</f>
        <v>3.125E-2</v>
      </c>
    </row>
    <row r="96" spans="7:11" x14ac:dyDescent="0.3">
      <c r="J96" t="s">
        <v>3</v>
      </c>
      <c r="K96" s="12">
        <f t="shared" ref="K96:K97" si="23">H91*0.25</f>
        <v>3.125E-2</v>
      </c>
    </row>
    <row r="97" spans="10:11" x14ac:dyDescent="0.3">
      <c r="J97" t="s">
        <v>4</v>
      </c>
      <c r="K97" s="12">
        <f t="shared" si="23"/>
        <v>3.125E-2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F9650-5BC1-4143-95A9-F19E11466C3C}">
  <sheetPr>
    <tabColor rgb="FFFFC000"/>
  </sheetPr>
  <dimension ref="A1:R99"/>
  <sheetViews>
    <sheetView zoomScaleNormal="100" workbookViewId="0"/>
  </sheetViews>
  <sheetFormatPr defaultRowHeight="14.4" x14ac:dyDescent="0.3"/>
  <cols>
    <col min="4" max="4" width="12.33203125" customWidth="1"/>
    <col min="7" max="7" width="12.44140625" bestFit="1" customWidth="1"/>
    <col min="10" max="10" width="12.44140625" bestFit="1" customWidth="1"/>
  </cols>
  <sheetData>
    <row r="1" spans="1:18" ht="15.6" x14ac:dyDescent="0.3">
      <c r="A1" s="15" t="s">
        <v>15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8" ht="15.6" x14ac:dyDescent="0.3">
      <c r="A2" s="16" t="s">
        <v>16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8" x14ac:dyDescent="0.3">
      <c r="N3" s="3"/>
    </row>
    <row r="4" spans="1:18" x14ac:dyDescent="0.3">
      <c r="A4" t="s">
        <v>0</v>
      </c>
      <c r="B4">
        <v>0</v>
      </c>
      <c r="E4">
        <v>1</v>
      </c>
      <c r="H4">
        <v>2</v>
      </c>
      <c r="K4">
        <v>3</v>
      </c>
      <c r="N4" t="s">
        <v>1</v>
      </c>
    </row>
    <row r="5" spans="1:18" x14ac:dyDescent="0.3">
      <c r="A5" t="s">
        <v>2</v>
      </c>
      <c r="B5" s="1">
        <f>B52</f>
        <v>0</v>
      </c>
      <c r="E5" s="2">
        <f>SUM(E32,E77)</f>
        <v>0</v>
      </c>
      <c r="H5" s="2">
        <f>SUM(H17,H32,H47,H62,H77,H92)</f>
        <v>0</v>
      </c>
      <c r="K5" s="2">
        <f>SUM(K12,K17,K22,K27,K32,K37,K42,K47,K52,K57,K62,K67,K72,K77,K82,K87,K92,K97)</f>
        <v>0</v>
      </c>
      <c r="N5" s="2">
        <f>SUM(B5:K5)</f>
        <v>0</v>
      </c>
    </row>
    <row r="6" spans="1:18" x14ac:dyDescent="0.3">
      <c r="A6" t="s">
        <v>3</v>
      </c>
      <c r="B6" s="1">
        <f>B53</f>
        <v>0</v>
      </c>
      <c r="E6" s="2">
        <f t="shared" ref="E6:E7" si="0">SUM(E33,E78)</f>
        <v>0</v>
      </c>
      <c r="H6" s="2">
        <f t="shared" ref="H6:H7" si="1">SUM(H18,H33,H48,H63,H78,H93)</f>
        <v>0</v>
      </c>
      <c r="K6" s="2">
        <f t="shared" ref="K6:K7" si="2">SUM(K13,K18,K23,K28,K33,K38,K43,K48,K53,K58,K63,K68,K73,K78,K83,K88,K93,K98)</f>
        <v>0</v>
      </c>
      <c r="N6" s="2">
        <f t="shared" ref="N6:N7" si="3">SUM(B6:K6)</f>
        <v>0</v>
      </c>
    </row>
    <row r="7" spans="1:18" x14ac:dyDescent="0.3">
      <c r="A7" t="s">
        <v>4</v>
      </c>
      <c r="B7" s="1">
        <f>B54</f>
        <v>0</v>
      </c>
      <c r="E7" s="2">
        <f t="shared" si="0"/>
        <v>0</v>
      </c>
      <c r="H7" s="2">
        <f t="shared" si="1"/>
        <v>0</v>
      </c>
      <c r="K7" s="2">
        <f t="shared" si="2"/>
        <v>0</v>
      </c>
      <c r="N7" s="2">
        <f t="shared" si="3"/>
        <v>0</v>
      </c>
    </row>
    <row r="8" spans="1:18" x14ac:dyDescent="0.3">
      <c r="A8" s="3"/>
    </row>
    <row r="9" spans="1:18" x14ac:dyDescent="0.3">
      <c r="A9" t="s">
        <v>0</v>
      </c>
    </row>
    <row r="10" spans="1:18" x14ac:dyDescent="0.3">
      <c r="A10" s="4">
        <v>0</v>
      </c>
      <c r="B10" s="4"/>
      <c r="C10" s="4"/>
      <c r="D10" s="5">
        <v>1</v>
      </c>
      <c r="E10" s="5"/>
      <c r="F10" s="5"/>
      <c r="G10" s="6">
        <v>2</v>
      </c>
      <c r="H10" s="6"/>
      <c r="I10" s="6"/>
      <c r="J10" s="7">
        <v>3</v>
      </c>
      <c r="K10" s="7"/>
      <c r="L10" s="7"/>
    </row>
    <row r="11" spans="1:18" x14ac:dyDescent="0.3">
      <c r="J11" t="s">
        <v>5</v>
      </c>
      <c r="P11" s="2"/>
      <c r="Q11" s="8"/>
      <c r="R11" s="8"/>
    </row>
    <row r="12" spans="1:18" x14ac:dyDescent="0.3">
      <c r="J12" t="s">
        <v>2</v>
      </c>
      <c r="K12" s="9"/>
      <c r="P12" s="2"/>
      <c r="Q12" s="8"/>
    </row>
    <row r="13" spans="1:18" x14ac:dyDescent="0.3">
      <c r="J13" t="s">
        <v>3</v>
      </c>
      <c r="K13" s="9"/>
      <c r="P13" s="2"/>
      <c r="Q13" s="2"/>
    </row>
    <row r="14" spans="1:18" x14ac:dyDescent="0.3">
      <c r="J14" t="s">
        <v>4</v>
      </c>
      <c r="K14" s="9"/>
    </row>
    <row r="16" spans="1:18" x14ac:dyDescent="0.3">
      <c r="G16" t="s">
        <v>5</v>
      </c>
      <c r="J16" t="s">
        <v>6</v>
      </c>
    </row>
    <row r="17" spans="4:13" x14ac:dyDescent="0.3">
      <c r="G17" t="s">
        <v>2</v>
      </c>
      <c r="H17" s="9"/>
      <c r="J17" t="s">
        <v>2</v>
      </c>
      <c r="K17" s="9"/>
    </row>
    <row r="18" spans="4:13" x14ac:dyDescent="0.3">
      <c r="G18" t="s">
        <v>3</v>
      </c>
      <c r="H18" s="9"/>
      <c r="J18" t="s">
        <v>3</v>
      </c>
      <c r="K18" s="9"/>
      <c r="M18" s="10"/>
    </row>
    <row r="19" spans="4:13" x14ac:dyDescent="0.3">
      <c r="G19" t="s">
        <v>4</v>
      </c>
      <c r="H19" s="9"/>
      <c r="J19" t="s">
        <v>4</v>
      </c>
      <c r="K19" s="9"/>
    </row>
    <row r="21" spans="4:13" x14ac:dyDescent="0.3">
      <c r="J21" s="11" t="s">
        <v>7</v>
      </c>
    </row>
    <row r="22" spans="4:13" x14ac:dyDescent="0.3">
      <c r="J22" t="s">
        <v>2</v>
      </c>
      <c r="K22" s="9"/>
    </row>
    <row r="23" spans="4:13" x14ac:dyDescent="0.3">
      <c r="J23" t="s">
        <v>3</v>
      </c>
      <c r="K23" s="9"/>
    </row>
    <row r="24" spans="4:13" x14ac:dyDescent="0.3">
      <c r="J24" t="s">
        <v>4</v>
      </c>
      <c r="K24" s="9"/>
    </row>
    <row r="26" spans="4:13" x14ac:dyDescent="0.3">
      <c r="J26" t="s">
        <v>5</v>
      </c>
    </row>
    <row r="27" spans="4:13" x14ac:dyDescent="0.3">
      <c r="J27" t="s">
        <v>2</v>
      </c>
      <c r="K27" s="9"/>
    </row>
    <row r="28" spans="4:13" x14ac:dyDescent="0.3">
      <c r="J28" t="s">
        <v>3</v>
      </c>
      <c r="K28" s="9"/>
    </row>
    <row r="29" spans="4:13" x14ac:dyDescent="0.3">
      <c r="J29" t="s">
        <v>4</v>
      </c>
      <c r="K29" s="9"/>
    </row>
    <row r="31" spans="4:13" x14ac:dyDescent="0.3">
      <c r="D31" t="s">
        <v>8</v>
      </c>
      <c r="G31" t="s">
        <v>6</v>
      </c>
      <c r="J31" t="s">
        <v>6</v>
      </c>
    </row>
    <row r="32" spans="4:13" x14ac:dyDescent="0.3">
      <c r="D32" t="s">
        <v>2</v>
      </c>
      <c r="E32" s="9"/>
      <c r="G32" t="s">
        <v>2</v>
      </c>
      <c r="H32" s="9"/>
      <c r="J32" t="s">
        <v>2</v>
      </c>
      <c r="K32" s="9"/>
    </row>
    <row r="33" spans="4:11" x14ac:dyDescent="0.3">
      <c r="D33" t="s">
        <v>3</v>
      </c>
      <c r="E33" s="9"/>
      <c r="G33" t="s">
        <v>3</v>
      </c>
      <c r="H33" s="9"/>
      <c r="J33" t="s">
        <v>3</v>
      </c>
      <c r="K33" s="9"/>
    </row>
    <row r="34" spans="4:11" x14ac:dyDescent="0.3">
      <c r="D34" t="s">
        <v>4</v>
      </c>
      <c r="E34" s="9"/>
      <c r="G34" t="s">
        <v>4</v>
      </c>
      <c r="H34" s="9"/>
      <c r="J34" t="s">
        <v>4</v>
      </c>
      <c r="K34" s="9"/>
    </row>
    <row r="36" spans="4:11" x14ac:dyDescent="0.3">
      <c r="J36" s="11" t="s">
        <v>7</v>
      </c>
    </row>
    <row r="37" spans="4:11" x14ac:dyDescent="0.3">
      <c r="J37" t="s">
        <v>2</v>
      </c>
      <c r="K37" s="9"/>
    </row>
    <row r="38" spans="4:11" x14ac:dyDescent="0.3">
      <c r="J38" t="s">
        <v>3</v>
      </c>
      <c r="K38" s="9"/>
    </row>
    <row r="39" spans="4:11" x14ac:dyDescent="0.3">
      <c r="J39" t="s">
        <v>4</v>
      </c>
      <c r="K39" s="9"/>
    </row>
    <row r="41" spans="4:11" x14ac:dyDescent="0.3">
      <c r="J41" t="s">
        <v>5</v>
      </c>
    </row>
    <row r="42" spans="4:11" x14ac:dyDescent="0.3">
      <c r="J42" t="s">
        <v>2</v>
      </c>
      <c r="K42" s="9"/>
    </row>
    <row r="43" spans="4:11" x14ac:dyDescent="0.3">
      <c r="J43" t="s">
        <v>3</v>
      </c>
      <c r="K43" s="9"/>
    </row>
    <row r="44" spans="4:11" x14ac:dyDescent="0.3">
      <c r="J44" t="s">
        <v>4</v>
      </c>
      <c r="K44" s="9"/>
    </row>
    <row r="46" spans="4:11" x14ac:dyDescent="0.3">
      <c r="G46" s="11" t="s">
        <v>7</v>
      </c>
      <c r="J46" t="s">
        <v>6</v>
      </c>
    </row>
    <row r="47" spans="4:11" x14ac:dyDescent="0.3">
      <c r="G47" t="s">
        <v>2</v>
      </c>
      <c r="H47" s="9"/>
      <c r="J47" t="s">
        <v>2</v>
      </c>
      <c r="K47" s="9"/>
    </row>
    <row r="48" spans="4:11" x14ac:dyDescent="0.3">
      <c r="G48" t="s">
        <v>3</v>
      </c>
      <c r="H48" s="9"/>
      <c r="J48" t="s">
        <v>3</v>
      </c>
      <c r="K48" s="9"/>
    </row>
    <row r="49" spans="1:11" x14ac:dyDescent="0.3">
      <c r="G49" t="s">
        <v>4</v>
      </c>
      <c r="H49" s="9"/>
      <c r="J49" t="s">
        <v>4</v>
      </c>
      <c r="K49" s="9"/>
    </row>
    <row r="51" spans="1:11" x14ac:dyDescent="0.3">
      <c r="J51" s="11" t="s">
        <v>7</v>
      </c>
    </row>
    <row r="52" spans="1:11" x14ac:dyDescent="0.3">
      <c r="A52" t="s">
        <v>2</v>
      </c>
      <c r="B52" s="9"/>
      <c r="J52" t="s">
        <v>2</v>
      </c>
      <c r="K52" s="9"/>
    </row>
    <row r="53" spans="1:11" x14ac:dyDescent="0.3">
      <c r="A53" t="s">
        <v>3</v>
      </c>
      <c r="B53" s="9"/>
      <c r="J53" t="s">
        <v>3</v>
      </c>
      <c r="K53" s="9"/>
    </row>
    <row r="54" spans="1:11" x14ac:dyDescent="0.3">
      <c r="A54" t="s">
        <v>4</v>
      </c>
      <c r="B54" s="9"/>
      <c r="J54" t="s">
        <v>4</v>
      </c>
      <c r="K54" s="9"/>
    </row>
    <row r="56" spans="1:11" x14ac:dyDescent="0.3">
      <c r="J56" t="s">
        <v>5</v>
      </c>
    </row>
    <row r="57" spans="1:11" x14ac:dyDescent="0.3">
      <c r="J57" t="s">
        <v>2</v>
      </c>
      <c r="K57" s="9"/>
    </row>
    <row r="58" spans="1:11" x14ac:dyDescent="0.3">
      <c r="J58" t="s">
        <v>3</v>
      </c>
      <c r="K58" s="9"/>
    </row>
    <row r="59" spans="1:11" x14ac:dyDescent="0.3">
      <c r="J59" t="s">
        <v>4</v>
      </c>
      <c r="K59" s="9"/>
    </row>
    <row r="61" spans="1:11" x14ac:dyDescent="0.3">
      <c r="G61" t="s">
        <v>5</v>
      </c>
      <c r="J61" t="s">
        <v>6</v>
      </c>
    </row>
    <row r="62" spans="1:11" x14ac:dyDescent="0.3">
      <c r="G62" t="s">
        <v>2</v>
      </c>
      <c r="H62" s="9"/>
      <c r="J62" t="s">
        <v>2</v>
      </c>
      <c r="K62" s="9"/>
    </row>
    <row r="63" spans="1:11" x14ac:dyDescent="0.3">
      <c r="G63" t="s">
        <v>3</v>
      </c>
      <c r="H63" s="9"/>
      <c r="J63" t="s">
        <v>3</v>
      </c>
      <c r="K63" s="9"/>
    </row>
    <row r="64" spans="1:11" x14ac:dyDescent="0.3">
      <c r="G64" t="s">
        <v>4</v>
      </c>
      <c r="H64" s="9"/>
      <c r="J64" t="s">
        <v>4</v>
      </c>
      <c r="K64" s="9"/>
    </row>
    <row r="66" spans="4:11" x14ac:dyDescent="0.3">
      <c r="J66" s="11" t="s">
        <v>7</v>
      </c>
    </row>
    <row r="67" spans="4:11" x14ac:dyDescent="0.3">
      <c r="J67" t="s">
        <v>2</v>
      </c>
      <c r="K67" s="9"/>
    </row>
    <row r="68" spans="4:11" x14ac:dyDescent="0.3">
      <c r="J68" t="s">
        <v>3</v>
      </c>
      <c r="K68" s="9"/>
    </row>
    <row r="69" spans="4:11" x14ac:dyDescent="0.3">
      <c r="J69" t="s">
        <v>4</v>
      </c>
      <c r="K69" s="9"/>
    </row>
    <row r="71" spans="4:11" x14ac:dyDescent="0.3">
      <c r="J71" t="s">
        <v>5</v>
      </c>
    </row>
    <row r="72" spans="4:11" x14ac:dyDescent="0.3">
      <c r="J72" t="s">
        <v>2</v>
      </c>
      <c r="K72" s="9"/>
    </row>
    <row r="73" spans="4:11" x14ac:dyDescent="0.3">
      <c r="J73" t="s">
        <v>3</v>
      </c>
      <c r="K73" s="9"/>
    </row>
    <row r="74" spans="4:11" x14ac:dyDescent="0.3">
      <c r="J74" t="s">
        <v>4</v>
      </c>
      <c r="K74" s="9"/>
    </row>
    <row r="76" spans="4:11" x14ac:dyDescent="0.3">
      <c r="D76" t="s">
        <v>6</v>
      </c>
      <c r="G76" t="s">
        <v>6</v>
      </c>
      <c r="J76" t="s">
        <v>6</v>
      </c>
    </row>
    <row r="77" spans="4:11" x14ac:dyDescent="0.3">
      <c r="D77" t="s">
        <v>2</v>
      </c>
      <c r="E77" s="9"/>
      <c r="G77" t="s">
        <v>2</v>
      </c>
      <c r="H77" s="9"/>
      <c r="J77" t="s">
        <v>2</v>
      </c>
      <c r="K77" s="9"/>
    </row>
    <row r="78" spans="4:11" x14ac:dyDescent="0.3">
      <c r="D78" t="s">
        <v>3</v>
      </c>
      <c r="E78" s="9"/>
      <c r="G78" t="s">
        <v>3</v>
      </c>
      <c r="H78" s="9"/>
      <c r="J78" t="s">
        <v>3</v>
      </c>
      <c r="K78" s="9"/>
    </row>
    <row r="79" spans="4:11" x14ac:dyDescent="0.3">
      <c r="D79" t="s">
        <v>4</v>
      </c>
      <c r="E79" s="9"/>
      <c r="G79" t="s">
        <v>4</v>
      </c>
      <c r="H79" s="9"/>
      <c r="J79" t="s">
        <v>4</v>
      </c>
      <c r="K79" s="9"/>
    </row>
    <row r="81" spans="7:11" x14ac:dyDescent="0.3">
      <c r="J81" s="11" t="s">
        <v>7</v>
      </c>
    </row>
    <row r="82" spans="7:11" x14ac:dyDescent="0.3">
      <c r="J82" t="s">
        <v>2</v>
      </c>
      <c r="K82" s="9"/>
    </row>
    <row r="83" spans="7:11" x14ac:dyDescent="0.3">
      <c r="J83" t="s">
        <v>3</v>
      </c>
      <c r="K83" s="9"/>
    </row>
    <row r="84" spans="7:11" x14ac:dyDescent="0.3">
      <c r="J84" t="s">
        <v>4</v>
      </c>
      <c r="K84" s="9"/>
    </row>
    <row r="86" spans="7:11" x14ac:dyDescent="0.3">
      <c r="J86" t="s">
        <v>5</v>
      </c>
    </row>
    <row r="87" spans="7:11" x14ac:dyDescent="0.3">
      <c r="J87" t="s">
        <v>2</v>
      </c>
      <c r="K87" s="9"/>
    </row>
    <row r="88" spans="7:11" x14ac:dyDescent="0.3">
      <c r="J88" t="s">
        <v>3</v>
      </c>
      <c r="K88" s="9"/>
    </row>
    <row r="89" spans="7:11" x14ac:dyDescent="0.3">
      <c r="J89" t="s">
        <v>4</v>
      </c>
      <c r="K89" s="9"/>
    </row>
    <row r="91" spans="7:11" x14ac:dyDescent="0.3">
      <c r="G91" s="11" t="s">
        <v>7</v>
      </c>
      <c r="J91" t="s">
        <v>6</v>
      </c>
    </row>
    <row r="92" spans="7:11" x14ac:dyDescent="0.3">
      <c r="G92" t="s">
        <v>2</v>
      </c>
      <c r="H92" s="9"/>
      <c r="J92" t="s">
        <v>2</v>
      </c>
      <c r="K92" s="9"/>
    </row>
    <row r="93" spans="7:11" x14ac:dyDescent="0.3">
      <c r="G93" t="s">
        <v>3</v>
      </c>
      <c r="H93" s="9"/>
      <c r="J93" t="s">
        <v>3</v>
      </c>
      <c r="K93" s="9"/>
    </row>
    <row r="94" spans="7:11" x14ac:dyDescent="0.3">
      <c r="G94" t="s">
        <v>4</v>
      </c>
      <c r="H94" s="9"/>
      <c r="J94" t="s">
        <v>4</v>
      </c>
      <c r="K94" s="9"/>
    </row>
    <row r="96" spans="7:11" x14ac:dyDescent="0.3">
      <c r="J96" s="11" t="s">
        <v>7</v>
      </c>
    </row>
    <row r="97" spans="10:11" x14ac:dyDescent="0.3">
      <c r="J97" t="s">
        <v>2</v>
      </c>
      <c r="K97" s="9"/>
    </row>
    <row r="98" spans="10:11" x14ac:dyDescent="0.3">
      <c r="J98" t="s">
        <v>3</v>
      </c>
      <c r="K98" s="9"/>
    </row>
    <row r="99" spans="10:11" x14ac:dyDescent="0.3">
      <c r="J99" t="s">
        <v>4</v>
      </c>
      <c r="K99" s="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Q6-Market Growth Tree</vt:lpstr>
      <vt:lpstr>Q6-Probability Tree</vt:lpstr>
      <vt:lpstr>Q6-EMV Tree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2024-01-28T02:24:23Z</dcterms:created>
  <dcterms:modified xsi:type="dcterms:W3CDTF">2024-08-06T20:53:26Z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