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Spring 2023 solutions\"/>
    </mc:Choice>
  </mc:AlternateContent>
  <xr:revisionPtr revIDLastSave="0" documentId="8_{9CC5BE1B-13E4-4319-859B-4F51A9589A39}" xr6:coauthVersionLast="47" xr6:coauthVersionMax="47" xr10:uidLastSave="{00000000-0000-0000-0000-000000000000}"/>
  <bookViews>
    <workbookView xWindow="285" yWindow="600" windowWidth="21600" windowHeight="11325" xr2:uid="{93FC94C6-48C6-4ED3-AF10-9C25D4284C3E}"/>
  </bookViews>
  <sheets>
    <sheet name="Question 2(a)(i)" sheetId="1" r:id="rId1"/>
    <sheet name="Question 2(c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E24" i="2"/>
  <c r="F23" i="2"/>
  <c r="E23" i="2"/>
  <c r="F22" i="2"/>
  <c r="E22" i="2"/>
  <c r="F21" i="2"/>
  <c r="E21" i="2"/>
  <c r="E36" i="1"/>
  <c r="E35" i="1"/>
  <c r="E34" i="1"/>
  <c r="E33" i="1"/>
  <c r="E37" i="1" s="1"/>
  <c r="E30" i="1"/>
  <c r="E29" i="1"/>
  <c r="E28" i="1"/>
  <c r="E27" i="1"/>
  <c r="E26" i="1"/>
  <c r="B40" i="1" l="1"/>
  <c r="B42" i="1" s="1"/>
</calcChain>
</file>

<file path=xl/sharedStrings.xml><?xml version="1.0" encoding="utf-8"?>
<sst xmlns="http://schemas.openxmlformats.org/spreadsheetml/2006/main" count="73" uniqueCount="46">
  <si>
    <t>Question 2 (a)(i)</t>
  </si>
  <si>
    <t xml:space="preserve">FGE Life sells term and whole life policies with a portfolio of assets backing </t>
  </si>
  <si>
    <t xml:space="preserve">the liabilities. The following data is for a benchmark portfolio consisting of 4 bonds of equal </t>
  </si>
  <si>
    <t>par amounts.</t>
  </si>
  <si>
    <t>Bond</t>
  </si>
  <si>
    <t>Market Value</t>
  </si>
  <si>
    <t>Duration</t>
  </si>
  <si>
    <t>Bond 1</t>
  </si>
  <si>
    <t>Bond 2</t>
  </si>
  <si>
    <t>Bond 3</t>
  </si>
  <si>
    <t>Bond 4</t>
  </si>
  <si>
    <t>One year later, the bond market values have changed due to yield curve movement.</t>
  </si>
  <si>
    <t xml:space="preserve">Calculate the cash required for rebalancing to maintain the </t>
  </si>
  <si>
    <t>initial portfolio dollar duration.  Show all work.</t>
  </si>
  <si>
    <t>Answer:</t>
  </si>
  <si>
    <t>Dollar Duration</t>
  </si>
  <si>
    <t>Average</t>
  </si>
  <si>
    <t>Rebalancing ratio = Original Dollar Duration / New Dollar Duration</t>
  </si>
  <si>
    <t>Cash requirement = (rebalancing ratio - 1) * market value</t>
  </si>
  <si>
    <t>Question 2 (c)</t>
  </si>
  <si>
    <t>FGE is considering the following four possible asset allocations:</t>
  </si>
  <si>
    <t>Asset Allocation</t>
  </si>
  <si>
    <t>Expected Return</t>
  </si>
  <si>
    <t>Standard Deviation</t>
  </si>
  <si>
    <t>A</t>
  </si>
  <si>
    <t>B</t>
  </si>
  <si>
    <t>C</t>
  </si>
  <si>
    <t>D</t>
  </si>
  <si>
    <r>
      <t>FGE has a risk aversion value of R</t>
    </r>
    <r>
      <rPr>
        <vertAlign val="sub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 = 6 (low risk tolerance). The current portfolio value </t>
    </r>
  </si>
  <si>
    <t xml:space="preserve">is 50 million, and the company wants to invest 2 million into launching a new product </t>
  </si>
  <si>
    <t xml:space="preserve">next year without depleting the original principal. </t>
  </si>
  <si>
    <t xml:space="preserve">Recommend which asset allocation FGE should choose, using Roy’s </t>
  </si>
  <si>
    <t>safety-first criterion.  Show all work and justify your answer.</t>
  </si>
  <si>
    <t>Risk Adjusted Returns</t>
  </si>
  <si>
    <t>SFRatio</t>
  </si>
  <si>
    <t>Original Target Allocation</t>
  </si>
  <si>
    <t>Revised Target Allocation</t>
  </si>
  <si>
    <t>Alternative 1</t>
  </si>
  <si>
    <t>Alternative 2</t>
  </si>
  <si>
    <r>
      <t>Risk adjusted returns U</t>
    </r>
    <r>
      <rPr>
        <vertAlign val="subscript"/>
        <sz val="10"/>
        <color rgb="FF0070C0"/>
        <rFont val="Arial"/>
        <family val="2"/>
      </rPr>
      <t>m</t>
    </r>
    <r>
      <rPr>
        <sz val="10"/>
        <color rgb="FF0070C0"/>
        <rFont val="Arial"/>
        <family val="2"/>
      </rPr>
      <t xml:space="preserve"> = E(R</t>
    </r>
    <r>
      <rPr>
        <vertAlign val="subscript"/>
        <sz val="10"/>
        <color rgb="FF0070C0"/>
        <rFont val="Arial"/>
        <family val="2"/>
      </rPr>
      <t>m</t>
    </r>
    <r>
      <rPr>
        <sz val="10"/>
        <color rgb="FF0070C0"/>
        <rFont val="Arial"/>
        <family val="2"/>
      </rPr>
      <t>) - 0.5*R</t>
    </r>
    <r>
      <rPr>
        <vertAlign val="subscript"/>
        <sz val="10"/>
        <color rgb="FF0070C0"/>
        <rFont val="Arial"/>
        <family val="2"/>
      </rPr>
      <t>A*</t>
    </r>
    <r>
      <rPr>
        <sz val="10"/>
        <color rgb="FF0070C0"/>
        <rFont val="Arial"/>
        <family val="2"/>
      </rPr>
      <t>σ</t>
    </r>
    <r>
      <rPr>
        <vertAlign val="superscript"/>
        <sz val="10"/>
        <color rgb="FF0070C0"/>
        <rFont val="Arial"/>
        <family val="2"/>
      </rPr>
      <t>2</t>
    </r>
    <r>
      <rPr>
        <vertAlign val="subscript"/>
        <sz val="10"/>
        <color rgb="FF0070C0"/>
        <rFont val="Arial"/>
        <family val="2"/>
      </rPr>
      <t>m</t>
    </r>
  </si>
  <si>
    <t>Shortfall = 2,000,000 / 50,000,000 = 4%</t>
  </si>
  <si>
    <r>
      <t>SFRatio = [E(R</t>
    </r>
    <r>
      <rPr>
        <vertAlign val="subscript"/>
        <sz val="10"/>
        <color rgb="FF0070C0"/>
        <rFont val="Arial"/>
        <family val="2"/>
      </rPr>
      <t>P</t>
    </r>
    <r>
      <rPr>
        <sz val="10"/>
        <color rgb="FF0070C0"/>
        <rFont val="Arial"/>
        <family val="2"/>
      </rPr>
      <t>) - R</t>
    </r>
    <r>
      <rPr>
        <vertAlign val="subscript"/>
        <sz val="10"/>
        <color rgb="FF0070C0"/>
        <rFont val="Arial"/>
        <family val="2"/>
      </rPr>
      <t>L</t>
    </r>
    <r>
      <rPr>
        <sz val="10"/>
        <color rgb="FF0070C0"/>
        <rFont val="Arial"/>
        <family val="2"/>
      </rPr>
      <t>] / σ</t>
    </r>
    <r>
      <rPr>
        <vertAlign val="subscript"/>
        <sz val="10"/>
        <color rgb="FF0070C0"/>
        <rFont val="Arial"/>
        <family val="2"/>
      </rPr>
      <t>P</t>
    </r>
  </si>
  <si>
    <t>Alternative 1 should be chosen.</t>
  </si>
  <si>
    <t>Based on Roy's Safety-first Ratio, the Original Target Allocation earns just enough to offset the 2M venture (0% SFRatio)</t>
  </si>
  <si>
    <t>The revised target allocation has higher expected return but also higher risks. It has a SF ratio of 10%, which is higher than allocation A's but lower compared to both Alternative 1 and 2.</t>
  </si>
  <si>
    <t>Both Alternative 1 and alternative 2 have the same SF ratio of 25%, higher than other allocations. However, since a risk aversion value of RA = 6 implies FGE is very risk-averse, and  alternative 1 has slightly higher risk adjusted return than alternative 2 does, alternative 1 is the best option.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</si>
</sst>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  <numFmt numFmtId="167" formatCode="0.00000%"/>
    <numFmt numFmtId="168" formatCode="0.000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vertAlign val="subscript"/>
      <sz val="12"/>
      <color theme="1"/>
      <name val="Times New Roman"/>
      <family val="1"/>
    </font>
    <font>
      <b/>
      <sz val="11"/>
      <color rgb="FF0070C0"/>
      <name val="Calibri"/>
      <family val="2"/>
      <scheme val="minor"/>
    </font>
    <font>
      <vertAlign val="subscript"/>
      <sz val="10"/>
      <color rgb="FF0070C0"/>
      <name val="Arial"/>
      <family val="2"/>
    </font>
    <font>
      <vertAlign val="superscript"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0" borderId="0" xfId="0" applyFont="1"/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6" fillId="0" borderId="8" xfId="1" applyFont="1" applyBorder="1"/>
    <xf numFmtId="0" fontId="6" fillId="0" borderId="0" xfId="1" applyFont="1"/>
    <xf numFmtId="164" fontId="7" fillId="0" borderId="0" xfId="2" applyNumberFormat="1" applyFont="1" applyBorder="1"/>
    <xf numFmtId="43" fontId="7" fillId="0" borderId="9" xfId="2" applyFont="1" applyBorder="1"/>
    <xf numFmtId="0" fontId="6" fillId="0" borderId="10" xfId="1" applyFont="1" applyBorder="1"/>
    <xf numFmtId="0" fontId="6" fillId="0" borderId="11" xfId="1" applyFont="1" applyBorder="1"/>
    <xf numFmtId="164" fontId="7" fillId="0" borderId="11" xfId="2" applyNumberFormat="1" applyFont="1" applyBorder="1"/>
    <xf numFmtId="43" fontId="7" fillId="0" borderId="12" xfId="2" applyFont="1" applyBorder="1"/>
    <xf numFmtId="43" fontId="6" fillId="0" borderId="0" xfId="1" applyNumberFormat="1" applyFont="1"/>
    <xf numFmtId="165" fontId="6" fillId="0" borderId="11" xfId="1" applyNumberFormat="1" applyFont="1" applyBorder="1"/>
    <xf numFmtId="43" fontId="5" fillId="0" borderId="0" xfId="1" applyNumberFormat="1" applyFont="1"/>
    <xf numFmtId="0" fontId="0" fillId="2" borderId="0" xfId="0" applyFill="1"/>
    <xf numFmtId="0" fontId="2" fillId="2" borderId="0" xfId="0" applyFont="1" applyFill="1" applyAlignment="1">
      <alignment vertical="center"/>
    </xf>
    <xf numFmtId="9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166" fontId="6" fillId="0" borderId="0" xfId="1" applyNumberFormat="1" applyFont="1"/>
    <xf numFmtId="9" fontId="7" fillId="0" borderId="9" xfId="3" applyFont="1" applyBorder="1"/>
    <xf numFmtId="167" fontId="6" fillId="0" borderId="13" xfId="1" applyNumberFormat="1" applyFont="1" applyBorder="1"/>
    <xf numFmtId="168" fontId="6" fillId="0" borderId="15" xfId="1" applyNumberFormat="1" applyFont="1" applyBorder="1"/>
    <xf numFmtId="167" fontId="6" fillId="0" borderId="8" xfId="1" applyNumberFormat="1" applyFont="1" applyBorder="1"/>
    <xf numFmtId="168" fontId="6" fillId="0" borderId="9" xfId="1" applyNumberFormat="1" applyFont="1" applyBorder="1"/>
    <xf numFmtId="166" fontId="5" fillId="0" borderId="0" xfId="1" applyNumberFormat="1" applyFont="1"/>
    <xf numFmtId="9" fontId="9" fillId="0" borderId="9" xfId="3" applyFont="1" applyBorder="1"/>
    <xf numFmtId="167" fontId="5" fillId="0" borderId="8" xfId="1" applyNumberFormat="1" applyFont="1" applyBorder="1"/>
    <xf numFmtId="168" fontId="5" fillId="0" borderId="9" xfId="1" applyNumberFormat="1" applyFont="1" applyBorder="1"/>
    <xf numFmtId="166" fontId="6" fillId="0" borderId="11" xfId="1" applyNumberFormat="1" applyFont="1" applyBorder="1"/>
    <xf numFmtId="9" fontId="7" fillId="0" borderId="12" xfId="3" applyFont="1" applyBorder="1"/>
    <xf numFmtId="167" fontId="6" fillId="0" borderId="10" xfId="1" applyNumberFormat="1" applyFont="1" applyBorder="1"/>
    <xf numFmtId="168" fontId="6" fillId="0" borderId="12" xfId="1" applyNumberFormat="1" applyFont="1" applyBorder="1"/>
    <xf numFmtId="9" fontId="6" fillId="0" borderId="0" xfId="1" applyNumberFormat="1" applyFont="1"/>
    <xf numFmtId="167" fontId="6" fillId="0" borderId="0" xfId="1" applyNumberFormat="1" applyFont="1"/>
    <xf numFmtId="0" fontId="5" fillId="0" borderId="0" xfId="1" applyFont="1"/>
    <xf numFmtId="0" fontId="6" fillId="0" borderId="0" xfId="1" applyFont="1" applyAlignment="1">
      <alignment horizontal="left" indent="1"/>
    </xf>
    <xf numFmtId="0" fontId="5" fillId="0" borderId="5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</cellXfs>
  <cellStyles count="4">
    <cellStyle name="Comma 3 2" xfId="2" xr:uid="{6FA591D4-B4AD-47D3-983B-BE2D043EF72D}"/>
    <cellStyle name="Normal" xfId="0" builtinId="0"/>
    <cellStyle name="Normal 2 2" xfId="1" xr:uid="{34C6DD36-FA90-4BDB-B821-92BDE8F45037}"/>
    <cellStyle name="Percent 3 2" xfId="3" xr:uid="{0D5BFF66-F8EA-42D5-863D-7F25DF771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A30A-BF19-4177-8C9F-F6EF925C780D}">
  <dimension ref="A1:G42"/>
  <sheetViews>
    <sheetView tabSelected="1" workbookViewId="0">
      <selection activeCell="L14" sqref="L14"/>
    </sheetView>
  </sheetViews>
  <sheetFormatPr defaultColWidth="8.7109375" defaultRowHeight="15.75" x14ac:dyDescent="0.25"/>
  <cols>
    <col min="1" max="2" width="15.7109375" style="3" customWidth="1"/>
    <col min="3" max="3" width="12.7109375" style="3" customWidth="1"/>
    <col min="4" max="4" width="8.28515625" style="3" bestFit="1" customWidth="1"/>
    <col min="5" max="5" width="14.28515625" style="3" bestFit="1" customWidth="1"/>
    <col min="6" max="16384" width="8.7109375" style="3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 t="s">
        <v>1</v>
      </c>
      <c r="B3" s="2"/>
      <c r="C3" s="2"/>
      <c r="D3" s="2"/>
      <c r="E3" s="2"/>
      <c r="F3" s="2"/>
      <c r="G3" s="2"/>
    </row>
    <row r="4" spans="1:7" x14ac:dyDescent="0.25">
      <c r="A4" s="2" t="s">
        <v>2</v>
      </c>
      <c r="B4" s="2"/>
      <c r="C4" s="2"/>
      <c r="D4" s="2"/>
      <c r="E4" s="2"/>
      <c r="F4" s="2"/>
      <c r="G4" s="2"/>
    </row>
    <row r="5" spans="1:7" x14ac:dyDescent="0.25">
      <c r="A5" s="2" t="s">
        <v>3</v>
      </c>
      <c r="B5" s="2"/>
      <c r="C5" s="2"/>
      <c r="D5" s="2"/>
      <c r="E5" s="2"/>
      <c r="F5" s="2"/>
      <c r="G5" s="2"/>
    </row>
    <row r="6" spans="1:7" ht="16.5" thickBot="1" x14ac:dyDescent="0.3">
      <c r="A6" s="2"/>
      <c r="B6" s="2"/>
      <c r="C6" s="2"/>
      <c r="D6" s="2"/>
      <c r="E6" s="2"/>
      <c r="F6" s="2"/>
      <c r="G6" s="2"/>
    </row>
    <row r="7" spans="1:7" ht="16.5" thickBot="1" x14ac:dyDescent="0.3">
      <c r="A7" s="4" t="s">
        <v>4</v>
      </c>
      <c r="B7" s="5" t="s">
        <v>5</v>
      </c>
      <c r="C7" s="5" t="s">
        <v>6</v>
      </c>
      <c r="D7" s="2"/>
      <c r="E7" s="2"/>
      <c r="F7" s="2"/>
      <c r="G7" s="2"/>
    </row>
    <row r="8" spans="1:7" ht="16.5" thickBot="1" x14ac:dyDescent="0.3">
      <c r="A8" s="6" t="s">
        <v>7</v>
      </c>
      <c r="B8" s="7">
        <v>78215</v>
      </c>
      <c r="C8" s="8">
        <v>4.1020000000000003</v>
      </c>
      <c r="D8" s="2"/>
      <c r="E8" s="2"/>
      <c r="F8" s="2"/>
      <c r="G8" s="2"/>
    </row>
    <row r="9" spans="1:7" ht="16.5" thickBot="1" x14ac:dyDescent="0.3">
      <c r="A9" s="6" t="s">
        <v>8</v>
      </c>
      <c r="B9" s="7">
        <v>80777</v>
      </c>
      <c r="C9" s="8">
        <v>4.9790000000000001</v>
      </c>
      <c r="D9" s="2"/>
      <c r="E9" s="2"/>
      <c r="F9" s="2"/>
      <c r="G9" s="2"/>
    </row>
    <row r="10" spans="1:7" ht="16.5" thickBot="1" x14ac:dyDescent="0.3">
      <c r="A10" s="6" t="s">
        <v>9</v>
      </c>
      <c r="B10" s="7">
        <v>81030</v>
      </c>
      <c r="C10" s="8">
        <v>1.831</v>
      </c>
      <c r="D10" s="2"/>
      <c r="E10" s="2"/>
      <c r="F10" s="2"/>
      <c r="G10" s="2"/>
    </row>
    <row r="11" spans="1:7" ht="16.5" thickBot="1" x14ac:dyDescent="0.3">
      <c r="A11" s="6" t="s">
        <v>10</v>
      </c>
      <c r="B11" s="7">
        <v>89936</v>
      </c>
      <c r="C11" s="8">
        <v>2.8650000000000002</v>
      </c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 t="s">
        <v>11</v>
      </c>
      <c r="B13" s="2"/>
      <c r="C13" s="2"/>
      <c r="D13" s="2"/>
      <c r="E13" s="2"/>
      <c r="F13" s="2"/>
      <c r="G13" s="2"/>
    </row>
    <row r="14" spans="1:7" ht="16.5" thickBot="1" x14ac:dyDescent="0.3">
      <c r="A14" s="9"/>
      <c r="B14" s="2"/>
      <c r="C14" s="2"/>
      <c r="D14" s="2"/>
      <c r="E14" s="2"/>
      <c r="F14" s="2"/>
      <c r="G14" s="2"/>
    </row>
    <row r="15" spans="1:7" ht="16.5" thickBot="1" x14ac:dyDescent="0.3">
      <c r="A15" s="4" t="s">
        <v>4</v>
      </c>
      <c r="B15" s="5" t="s">
        <v>5</v>
      </c>
      <c r="C15" s="5" t="s">
        <v>6</v>
      </c>
      <c r="D15" s="2"/>
      <c r="E15" s="2"/>
      <c r="F15" s="2"/>
      <c r="G15" s="2"/>
    </row>
    <row r="16" spans="1:7" ht="16.5" thickBot="1" x14ac:dyDescent="0.3">
      <c r="A16" s="6" t="s">
        <v>7</v>
      </c>
      <c r="B16" s="7">
        <v>76189</v>
      </c>
      <c r="C16" s="8">
        <v>3.4220000000000002</v>
      </c>
      <c r="D16" s="2"/>
      <c r="E16" s="2"/>
      <c r="F16" s="2"/>
      <c r="G16" s="2"/>
    </row>
    <row r="17" spans="1:7" ht="16.5" thickBot="1" x14ac:dyDescent="0.3">
      <c r="A17" s="6" t="s">
        <v>8</v>
      </c>
      <c r="B17" s="7">
        <v>75921</v>
      </c>
      <c r="C17" s="8">
        <v>4.0890000000000004</v>
      </c>
      <c r="D17" s="2"/>
      <c r="E17" s="2"/>
      <c r="F17" s="2"/>
      <c r="G17" s="2"/>
    </row>
    <row r="18" spans="1:7" ht="16.5" thickBot="1" x14ac:dyDescent="0.3">
      <c r="A18" s="6" t="s">
        <v>9</v>
      </c>
      <c r="B18" s="7">
        <v>76733</v>
      </c>
      <c r="C18" s="8">
        <v>0.96699999999999997</v>
      </c>
      <c r="D18" s="2"/>
      <c r="E18" s="2"/>
      <c r="F18" s="2"/>
      <c r="G18" s="2"/>
    </row>
    <row r="19" spans="1:7" ht="16.5" thickBot="1" x14ac:dyDescent="0.3">
      <c r="A19" s="6" t="s">
        <v>10</v>
      </c>
      <c r="B19" s="7">
        <v>91004</v>
      </c>
      <c r="C19" s="8">
        <v>1.76</v>
      </c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 t="s">
        <v>12</v>
      </c>
      <c r="B21" s="2"/>
      <c r="C21" s="2"/>
      <c r="D21" s="2"/>
      <c r="E21" s="2"/>
      <c r="F21" s="2"/>
      <c r="G21" s="2"/>
    </row>
    <row r="22" spans="1:7" x14ac:dyDescent="0.25">
      <c r="A22" s="2" t="s">
        <v>13</v>
      </c>
      <c r="B22" s="2"/>
      <c r="C22" s="2"/>
      <c r="D22" s="2"/>
      <c r="E22" s="2"/>
      <c r="F22" s="2"/>
      <c r="G22" s="2"/>
    </row>
    <row r="24" spans="1:7" x14ac:dyDescent="0.25">
      <c r="A24" s="10" t="s">
        <v>14</v>
      </c>
    </row>
    <row r="25" spans="1:7" x14ac:dyDescent="0.25">
      <c r="A25" s="11" t="s">
        <v>4</v>
      </c>
      <c r="B25" s="12"/>
      <c r="C25" s="12" t="s">
        <v>5</v>
      </c>
      <c r="D25" s="12" t="s">
        <v>6</v>
      </c>
      <c r="E25" s="13" t="s">
        <v>15</v>
      </c>
    </row>
    <row r="26" spans="1:7" x14ac:dyDescent="0.25">
      <c r="A26" s="14" t="s">
        <v>7</v>
      </c>
      <c r="B26" s="15"/>
      <c r="C26" s="16">
        <v>78215</v>
      </c>
      <c r="D26" s="15">
        <v>4.1020000000000003</v>
      </c>
      <c r="E26" s="17">
        <f>C26*D26*0.01</f>
        <v>3208.3793000000005</v>
      </c>
    </row>
    <row r="27" spans="1:7" x14ac:dyDescent="0.25">
      <c r="A27" s="14" t="s">
        <v>8</v>
      </c>
      <c r="B27" s="15"/>
      <c r="C27" s="16">
        <v>80777</v>
      </c>
      <c r="D27" s="15">
        <v>4.9790000000000001</v>
      </c>
      <c r="E27" s="17">
        <f>C27*D27*0.01</f>
        <v>4021.8868300000004</v>
      </c>
    </row>
    <row r="28" spans="1:7" x14ac:dyDescent="0.25">
      <c r="A28" s="14" t="s">
        <v>9</v>
      </c>
      <c r="B28" s="15"/>
      <c r="C28" s="16">
        <v>81030</v>
      </c>
      <c r="D28" s="15">
        <v>1.831</v>
      </c>
      <c r="E28" s="17">
        <f>C28*D28*0.01</f>
        <v>1483.6593</v>
      </c>
    </row>
    <row r="29" spans="1:7" x14ac:dyDescent="0.25">
      <c r="A29" s="18" t="s">
        <v>10</v>
      </c>
      <c r="B29" s="19"/>
      <c r="C29" s="20">
        <v>89936</v>
      </c>
      <c r="D29" s="19">
        <v>2.8650000000000002</v>
      </c>
      <c r="E29" s="21">
        <f>C29*D29*0.01</f>
        <v>2576.6664000000001</v>
      </c>
    </row>
    <row r="30" spans="1:7" x14ac:dyDescent="0.25">
      <c r="A30" s="15"/>
      <c r="B30" s="15"/>
      <c r="C30" s="15"/>
      <c r="D30" s="15" t="s">
        <v>16</v>
      </c>
      <c r="E30" s="22">
        <f>AVERAGE(E26:E29)</f>
        <v>2822.6479575000003</v>
      </c>
    </row>
    <row r="31" spans="1:7" x14ac:dyDescent="0.25">
      <c r="A31" s="15"/>
      <c r="B31" s="15"/>
      <c r="C31" s="15"/>
      <c r="D31" s="15"/>
      <c r="E31" s="15"/>
    </row>
    <row r="32" spans="1:7" x14ac:dyDescent="0.25">
      <c r="A32" s="11" t="s">
        <v>4</v>
      </c>
      <c r="B32" s="12"/>
      <c r="C32" s="12" t="s">
        <v>5</v>
      </c>
      <c r="D32" s="12" t="s">
        <v>6</v>
      </c>
      <c r="E32" s="13" t="s">
        <v>15</v>
      </c>
    </row>
    <row r="33" spans="1:5" x14ac:dyDescent="0.25">
      <c r="A33" s="14" t="s">
        <v>7</v>
      </c>
      <c r="B33" s="15"/>
      <c r="C33" s="16">
        <v>76189</v>
      </c>
      <c r="D33" s="15">
        <v>3.4220000000000002</v>
      </c>
      <c r="E33" s="17">
        <f>C33*D33*0.01</f>
        <v>2607.1875800000003</v>
      </c>
    </row>
    <row r="34" spans="1:5" x14ac:dyDescent="0.25">
      <c r="A34" s="14" t="s">
        <v>8</v>
      </c>
      <c r="B34" s="15"/>
      <c r="C34" s="16">
        <v>75921</v>
      </c>
      <c r="D34" s="15">
        <v>4.0890000000000004</v>
      </c>
      <c r="E34" s="17">
        <f>C34*D34*0.01</f>
        <v>3104.4096900000004</v>
      </c>
    </row>
    <row r="35" spans="1:5" x14ac:dyDescent="0.25">
      <c r="A35" s="14" t="s">
        <v>9</v>
      </c>
      <c r="B35" s="15"/>
      <c r="C35" s="16">
        <v>76733</v>
      </c>
      <c r="D35" s="15">
        <v>0.96699999999999997</v>
      </c>
      <c r="E35" s="17">
        <f>C35*D35*0.01</f>
        <v>742.00810999999999</v>
      </c>
    </row>
    <row r="36" spans="1:5" x14ac:dyDescent="0.25">
      <c r="A36" s="18" t="s">
        <v>10</v>
      </c>
      <c r="B36" s="19"/>
      <c r="C36" s="20">
        <v>91004</v>
      </c>
      <c r="D36" s="23">
        <v>1.76</v>
      </c>
      <c r="E36" s="21">
        <f>C36*D36*0.01</f>
        <v>1601.6704000000002</v>
      </c>
    </row>
    <row r="37" spans="1:5" x14ac:dyDescent="0.25">
      <c r="A37" s="15"/>
      <c r="B37" s="15"/>
      <c r="C37" s="15"/>
      <c r="D37" s="15" t="s">
        <v>16</v>
      </c>
      <c r="E37" s="22">
        <f>AVERAGE(E33:E36)</f>
        <v>2013.818945</v>
      </c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 t="s">
        <v>17</v>
      </c>
      <c r="B39" s="15"/>
      <c r="C39" s="15"/>
      <c r="D39" s="15"/>
      <c r="E39" s="15"/>
    </row>
    <row r="40" spans="1:5" x14ac:dyDescent="0.25">
      <c r="A40" s="15"/>
      <c r="B40" s="15">
        <f>E30/E37</f>
        <v>1.4016393899303596</v>
      </c>
      <c r="C40" s="15"/>
      <c r="D40" s="15"/>
      <c r="E40" s="15"/>
    </row>
    <row r="41" spans="1:5" x14ac:dyDescent="0.25">
      <c r="A41" s="15" t="s">
        <v>18</v>
      </c>
      <c r="B41" s="15"/>
      <c r="C41" s="15"/>
      <c r="D41" s="15"/>
      <c r="E41" s="15"/>
    </row>
    <row r="42" spans="1:5" x14ac:dyDescent="0.25">
      <c r="A42" s="15"/>
      <c r="B42" s="24">
        <f>(B40-1)*SUM(C33:C36)</f>
        <v>128463.15395105573</v>
      </c>
      <c r="C42" s="15"/>
      <c r="D42" s="15"/>
      <c r="E42" s="15"/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A85C-B872-4900-ACB1-7A73A70EDBC6}">
  <dimension ref="A1:H35"/>
  <sheetViews>
    <sheetView workbookViewId="0">
      <selection activeCell="J21" sqref="J21"/>
    </sheetView>
  </sheetViews>
  <sheetFormatPr defaultRowHeight="15" x14ac:dyDescent="0.25"/>
  <cols>
    <col min="1" max="3" width="15.7109375" customWidth="1"/>
    <col min="4" max="4" width="9" bestFit="1" customWidth="1"/>
    <col min="5" max="5" width="10.42578125" bestFit="1" customWidth="1"/>
    <col min="6" max="6" width="9.140625" bestFit="1" customWidth="1"/>
  </cols>
  <sheetData>
    <row r="1" spans="1:8" ht="15.75" x14ac:dyDescent="0.25">
      <c r="A1" s="1" t="s">
        <v>19</v>
      </c>
      <c r="B1" s="25"/>
      <c r="C1" s="25"/>
      <c r="D1" s="25"/>
      <c r="E1" s="25"/>
      <c r="F1" s="25"/>
      <c r="G1" s="25"/>
      <c r="H1" s="25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ht="15.75" x14ac:dyDescent="0.25">
      <c r="A3" s="26" t="s">
        <v>20</v>
      </c>
      <c r="B3" s="25"/>
      <c r="C3" s="25"/>
      <c r="D3" s="25"/>
      <c r="E3" s="25"/>
      <c r="F3" s="25"/>
      <c r="G3" s="25"/>
      <c r="H3" s="25"/>
    </row>
    <row r="4" spans="1:8" ht="15.75" thickBot="1" x14ac:dyDescent="0.3">
      <c r="A4" s="25"/>
      <c r="B4" s="25"/>
      <c r="C4" s="25"/>
      <c r="D4" s="25"/>
      <c r="E4" s="25"/>
      <c r="F4" s="25"/>
      <c r="G4" s="25"/>
      <c r="H4" s="25"/>
    </row>
    <row r="5" spans="1:8" ht="32.25" thickBot="1" x14ac:dyDescent="0.3">
      <c r="A5" s="4" t="s">
        <v>21</v>
      </c>
      <c r="B5" s="5" t="s">
        <v>22</v>
      </c>
      <c r="C5" s="5" t="s">
        <v>23</v>
      </c>
      <c r="D5" s="25"/>
      <c r="E5" s="25"/>
      <c r="F5" s="25"/>
      <c r="G5" s="25"/>
      <c r="H5" s="25"/>
    </row>
    <row r="6" spans="1:8" ht="16.5" thickBot="1" x14ac:dyDescent="0.3">
      <c r="A6" s="6" t="s">
        <v>24</v>
      </c>
      <c r="B6" s="27">
        <v>0.04</v>
      </c>
      <c r="C6" s="27">
        <v>0.05</v>
      </c>
      <c r="D6" s="25"/>
      <c r="E6" s="25"/>
      <c r="F6" s="25"/>
      <c r="G6" s="25"/>
      <c r="H6" s="25"/>
    </row>
    <row r="7" spans="1:8" ht="16.5" thickBot="1" x14ac:dyDescent="0.3">
      <c r="A7" s="6" t="s">
        <v>25</v>
      </c>
      <c r="B7" s="27">
        <v>7.0000000000000007E-2</v>
      </c>
      <c r="C7" s="27">
        <v>0.3</v>
      </c>
      <c r="D7" s="25"/>
      <c r="E7" s="25"/>
      <c r="F7" s="25"/>
      <c r="G7" s="25"/>
      <c r="H7" s="25"/>
    </row>
    <row r="8" spans="1:8" ht="16.5" thickBot="1" x14ac:dyDescent="0.3">
      <c r="A8" s="6" t="s">
        <v>26</v>
      </c>
      <c r="B8" s="27">
        <v>0.06</v>
      </c>
      <c r="C8" s="27">
        <v>0.08</v>
      </c>
      <c r="D8" s="25"/>
      <c r="E8" s="25"/>
      <c r="F8" s="25"/>
      <c r="G8" s="25"/>
      <c r="H8" s="25"/>
    </row>
    <row r="9" spans="1:8" ht="16.5" thickBot="1" x14ac:dyDescent="0.3">
      <c r="A9" s="6" t="s">
        <v>27</v>
      </c>
      <c r="B9" s="28">
        <v>6.5000000000000002E-2</v>
      </c>
      <c r="C9" s="27">
        <v>0.1</v>
      </c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ht="18.75" x14ac:dyDescent="0.25">
      <c r="A11" s="26" t="s">
        <v>28</v>
      </c>
      <c r="B11" s="25"/>
      <c r="C11" s="25"/>
      <c r="D11" s="25"/>
      <c r="E11" s="25"/>
      <c r="F11" s="25"/>
      <c r="G11" s="25"/>
      <c r="H11" s="25"/>
    </row>
    <row r="12" spans="1:8" ht="15.75" x14ac:dyDescent="0.25">
      <c r="A12" s="26" t="s">
        <v>29</v>
      </c>
      <c r="B12" s="25"/>
      <c r="C12" s="25"/>
      <c r="D12" s="25"/>
      <c r="E12" s="25"/>
      <c r="F12" s="25"/>
      <c r="G12" s="25"/>
      <c r="H12" s="25"/>
    </row>
    <row r="13" spans="1:8" ht="15.75" x14ac:dyDescent="0.25">
      <c r="A13" s="26" t="s">
        <v>30</v>
      </c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ht="15.75" x14ac:dyDescent="0.25">
      <c r="A15" s="2" t="s">
        <v>31</v>
      </c>
      <c r="B15" s="25"/>
      <c r="C15" s="25"/>
      <c r="D15" s="25"/>
      <c r="E15" s="25"/>
      <c r="F15" s="25"/>
      <c r="G15" s="25"/>
      <c r="H15" s="25"/>
    </row>
    <row r="16" spans="1:8" ht="15.75" x14ac:dyDescent="0.25">
      <c r="A16" s="2" t="s">
        <v>32</v>
      </c>
      <c r="B16" s="25"/>
      <c r="C16" s="25"/>
      <c r="D16" s="25"/>
      <c r="E16" s="25"/>
      <c r="F16" s="25"/>
      <c r="G16" s="25"/>
      <c r="H16" s="25"/>
    </row>
    <row r="18" spans="1:7" ht="15.75" x14ac:dyDescent="0.25">
      <c r="A18" s="10" t="s">
        <v>14</v>
      </c>
    </row>
    <row r="20" spans="1:7" ht="51.75" x14ac:dyDescent="0.25">
      <c r="A20" s="50" t="s">
        <v>21</v>
      </c>
      <c r="B20" s="51"/>
      <c r="C20" s="29" t="s">
        <v>22</v>
      </c>
      <c r="D20" s="30" t="s">
        <v>23</v>
      </c>
      <c r="E20" s="31" t="s">
        <v>33</v>
      </c>
      <c r="F20" s="30" t="s">
        <v>34</v>
      </c>
      <c r="G20" s="15"/>
    </row>
    <row r="21" spans="1:7" x14ac:dyDescent="0.25">
      <c r="A21" s="52" t="s">
        <v>35</v>
      </c>
      <c r="B21" s="53"/>
      <c r="C21" s="32">
        <v>0.04</v>
      </c>
      <c r="D21" s="33">
        <v>0.05</v>
      </c>
      <c r="E21" s="34">
        <f>C21-0.5*6*(D21^2)</f>
        <v>3.2500000000000001E-2</v>
      </c>
      <c r="F21" s="35">
        <f>(C21-4%)/D21</f>
        <v>0</v>
      </c>
      <c r="G21" s="15"/>
    </row>
    <row r="22" spans="1:7" x14ac:dyDescent="0.25">
      <c r="A22" s="54" t="s">
        <v>36</v>
      </c>
      <c r="B22" s="55"/>
      <c r="C22" s="32">
        <v>7.0000000000000007E-2</v>
      </c>
      <c r="D22" s="33">
        <v>0.3</v>
      </c>
      <c r="E22" s="36">
        <f t="shared" ref="E22:E24" si="0">C22-0.5*6*(D22^2)</f>
        <v>-0.2</v>
      </c>
      <c r="F22" s="37">
        <f t="shared" ref="F22:F24" si="1">(C22-4%)/D22</f>
        <v>0.10000000000000002</v>
      </c>
      <c r="G22" s="15"/>
    </row>
    <row r="23" spans="1:7" x14ac:dyDescent="0.25">
      <c r="A23" s="56" t="s">
        <v>37</v>
      </c>
      <c r="B23" s="57"/>
      <c r="C23" s="38">
        <v>0.06</v>
      </c>
      <c r="D23" s="39">
        <v>0.08</v>
      </c>
      <c r="E23" s="40">
        <f t="shared" si="0"/>
        <v>4.0799999999999996E-2</v>
      </c>
      <c r="F23" s="41">
        <f t="shared" si="1"/>
        <v>0.24999999999999994</v>
      </c>
      <c r="G23" s="15"/>
    </row>
    <row r="24" spans="1:7" x14ac:dyDescent="0.25">
      <c r="A24" s="58" t="s">
        <v>38</v>
      </c>
      <c r="B24" s="59"/>
      <c r="C24" s="42">
        <v>6.5000000000000002E-2</v>
      </c>
      <c r="D24" s="43">
        <v>0.1</v>
      </c>
      <c r="E24" s="44">
        <f t="shared" si="0"/>
        <v>3.4999999999999996E-2</v>
      </c>
      <c r="F24" s="45">
        <f t="shared" si="1"/>
        <v>0.25</v>
      </c>
      <c r="G24" s="15"/>
    </row>
    <row r="25" spans="1:7" x14ac:dyDescent="0.25">
      <c r="A25" s="15"/>
      <c r="B25" s="15"/>
      <c r="C25" s="15"/>
      <c r="D25" s="15"/>
      <c r="E25" s="15"/>
      <c r="F25" s="15"/>
      <c r="G25" s="15"/>
    </row>
    <row r="26" spans="1:7" ht="15.75" x14ac:dyDescent="0.3">
      <c r="A26" s="15" t="s">
        <v>39</v>
      </c>
      <c r="B26" s="15"/>
      <c r="C26" s="15"/>
      <c r="D26" s="15"/>
      <c r="E26" s="15"/>
      <c r="F26" s="15"/>
      <c r="G26" s="15"/>
    </row>
    <row r="27" spans="1:7" x14ac:dyDescent="0.25">
      <c r="A27" s="15" t="s">
        <v>40</v>
      </c>
      <c r="B27" s="15"/>
      <c r="C27" s="15"/>
      <c r="D27" s="15"/>
      <c r="E27" s="15"/>
      <c r="F27" s="46"/>
      <c r="G27" s="15"/>
    </row>
    <row r="28" spans="1:7" ht="15.75" x14ac:dyDescent="0.3">
      <c r="A28" s="15" t="s">
        <v>41</v>
      </c>
      <c r="B28" s="15"/>
      <c r="C28" s="15"/>
      <c r="D28" s="15"/>
      <c r="E28" s="15"/>
      <c r="F28" s="47"/>
      <c r="G28" s="15"/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48" t="s">
        <v>42</v>
      </c>
      <c r="B31" s="15"/>
      <c r="C31" s="15"/>
      <c r="D31" s="15"/>
      <c r="E31" s="15"/>
      <c r="F31" s="15"/>
      <c r="G31" s="15"/>
    </row>
    <row r="32" spans="1:7" x14ac:dyDescent="0.25">
      <c r="A32" s="49" t="s">
        <v>43</v>
      </c>
      <c r="B32" s="15"/>
      <c r="C32" s="15"/>
      <c r="D32" s="15"/>
      <c r="E32" s="15"/>
      <c r="F32" s="15"/>
      <c r="G32" s="15"/>
    </row>
    <row r="33" spans="1:7" x14ac:dyDescent="0.25">
      <c r="A33" s="49" t="s">
        <v>44</v>
      </c>
      <c r="B33" s="15"/>
      <c r="C33" s="15"/>
      <c r="D33" s="15"/>
      <c r="E33" s="15"/>
      <c r="F33" s="15"/>
      <c r="G33" s="15"/>
    </row>
    <row r="34" spans="1:7" x14ac:dyDescent="0.25">
      <c r="A34" s="49" t="s">
        <v>45</v>
      </c>
      <c r="B34" s="15"/>
      <c r="C34" s="15"/>
      <c r="D34" s="15"/>
      <c r="E34" s="15"/>
      <c r="F34" s="15"/>
      <c r="G34" s="15"/>
    </row>
    <row r="35" spans="1:7" x14ac:dyDescent="0.25">
      <c r="A35" s="49"/>
    </row>
  </sheetData>
  <mergeCells count="5">
    <mergeCell ref="A20:B20"/>
    <mergeCell ref="A21:B21"/>
    <mergeCell ref="A22:B22"/>
    <mergeCell ref="A23:B23"/>
    <mergeCell ref="A24:B24"/>
  </mergeCells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2(a)(i)</vt:lpstr>
      <vt:lpstr>Question 2(c)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Rao</dc:creator>
  <cp:lastModifiedBy>A Zionce</cp:lastModifiedBy>
  <dcterms:created xsi:type="dcterms:W3CDTF">2023-06-04T02:07:09Z</dcterms:created>
  <dcterms:modified xsi:type="dcterms:W3CDTF">2023-07-25T20:37:30Z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2023-06-04T02:07:18Z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588e9a0d-3fc6-4a70-abb5-197903cf8931</vt:lpwstr>
  </property>
  <property fmtid="{D5CDD505-2E9C-101B-9397-08002B2CF9AE}" pid="8" name="MSIP_Label_d347b247-e90e-43a3-9d7b-004f14ae6873_ContentBits">
    <vt:lpwstr>0</vt:lpwstr>
  </property>
</Properties>
</file>