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3\S23\"/>
    </mc:Choice>
  </mc:AlternateContent>
  <xr:revisionPtr revIDLastSave="0" documentId="13_ncr:8001_{B97D9D53-7013-482D-A6C8-F909A1875DCB}" xr6:coauthVersionLast="47" xr6:coauthVersionMax="47" xr10:uidLastSave="{00000000-0000-0000-0000-000000000000}"/>
  <bookViews>
    <workbookView xWindow="-120" yWindow="-120" windowWidth="29040" windowHeight="15840" xr2:uid="{BA5BF470-FB0D-4790-94FB-9C914014EE4A}"/>
  </bookViews>
  <sheets>
    <sheet name="Q1" sheetId="33" r:id="rId1"/>
    <sheet name="Data for Q1" sheetId="34" r:id="rId2"/>
    <sheet name="Q2" sheetId="5" r:id="rId3"/>
    <sheet name="Q4" sheetId="4" r:id="rId4"/>
    <sheet name="Q6" sheetId="2" r:id="rId5"/>
    <sheet name="Data for Q6" sheetId="35" r:id="rId6"/>
    <sheet name="Q7" sheetId="24" r:id="rId7"/>
    <sheet name="Data for Q7" sheetId="29" r:id="rId8"/>
    <sheet name="Q8" sheetId="36" r:id="rId9"/>
    <sheet name="Data for Q8" sheetId="30" r:id="rId10"/>
  </sheets>
  <definedNames>
    <definedName name="_Hlk121556449" localSheetId="0">'Q1'!#REF!</definedName>
    <definedName name="_Hlk46570471" localSheetId="0">'Q1'!#REF!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30" l="1"/>
  <c r="D27" i="30"/>
  <c r="E26" i="30"/>
  <c r="D26" i="30"/>
  <c r="E24" i="30"/>
  <c r="E23" i="30"/>
  <c r="C14" i="30"/>
  <c r="C13" i="30"/>
  <c r="E4" i="30"/>
  <c r="E5" i="30"/>
  <c r="C4" i="30"/>
  <c r="D14" i="30"/>
  <c r="D13" i="30"/>
  <c r="E6" i="30"/>
  <c r="C7" i="30"/>
  <c r="D7" i="30"/>
  <c r="D4" i="30"/>
  <c r="C5" i="30"/>
  <c r="D5" i="30"/>
  <c r="D6" i="30"/>
  <c r="E14" i="30"/>
  <c r="E13" i="30"/>
  <c r="C6" i="30"/>
</calcChain>
</file>

<file path=xl/sharedStrings.xml><?xml version="1.0" encoding="utf-8"?>
<sst xmlns="http://schemas.openxmlformats.org/spreadsheetml/2006/main" count="271" uniqueCount="205">
  <si>
    <t>Incurred Claims</t>
  </si>
  <si>
    <t>Question 1</t>
  </si>
  <si>
    <t>Show your work.</t>
  </si>
  <si>
    <t>Question 4</t>
  </si>
  <si>
    <t>Question 8</t>
  </si>
  <si>
    <t xml:space="preserve">In the Excel spreadsheet, you are provided with the historical supplemental health paid claims since the coverage became effective in January 20X1.  </t>
  </si>
  <si>
    <t xml:space="preserve">(c)             (4 points)  Calculate the total incurred health claims from January 20X2 to June 20X2 using an average of the most recent six months’ age-to-age factors.  Show your work.  </t>
  </si>
  <si>
    <t>(e)</t>
  </si>
  <si>
    <t xml:space="preserve">(2 points)  Calculate the Incurred But Not Paid (IBNP) reserve as of June 30, 20X2 by applying both credibility weights and an alternative method.  State your assumptions and show your work.  </t>
  </si>
  <si>
    <t>Claim by payment months (In thousands)</t>
  </si>
  <si>
    <t>Prior</t>
  </si>
  <si>
    <t>Jun X1</t>
  </si>
  <si>
    <t>Jul X1</t>
  </si>
  <si>
    <t>Aug X1</t>
  </si>
  <si>
    <t>Sep X1</t>
  </si>
  <si>
    <t>Oct X1</t>
  </si>
  <si>
    <t>Nov X1</t>
  </si>
  <si>
    <t>Dec X1</t>
  </si>
  <si>
    <t>Jan X2</t>
  </si>
  <si>
    <t>Feb X2</t>
  </si>
  <si>
    <t>Mar X2</t>
  </si>
  <si>
    <t>Apr X2</t>
  </si>
  <si>
    <t>May X2</t>
  </si>
  <si>
    <t>Jun X2</t>
  </si>
  <si>
    <t>Incurral months</t>
  </si>
  <si>
    <t>Jan X1</t>
  </si>
  <si>
    <t>Feb X1</t>
  </si>
  <si>
    <t>Mar X1</t>
  </si>
  <si>
    <t>Apr X1</t>
  </si>
  <si>
    <t>May X1</t>
  </si>
  <si>
    <t>Question 2</t>
  </si>
  <si>
    <t>You are a valuation actuary for a company selling individual Long-Term Care (LTC) policies.  You are given the following information for the LTC block:</t>
  </si>
  <si>
    <t>Year (t)</t>
  </si>
  <si>
    <t>Mortality at Year (t)</t>
  </si>
  <si>
    <t xml:space="preserve">Annual Claims </t>
  </si>
  <si>
    <t>Assume the following:</t>
  </si>
  <si>
    <t>·       Annual lapse rate is 5%</t>
  </si>
  <si>
    <t>·       All claims, deaths, and lapses occur at the end of the year</t>
  </si>
  <si>
    <t>·       Interest rate is 0%</t>
  </si>
  <si>
    <t>·       Net level premiums are paid at the start of the year</t>
  </si>
  <si>
    <t xml:space="preserve">(a)             (3 points)  Calculate the reserve per in-force policy for each year, using the prospective method for years 1 and 2, and the retrospective method for years 3 and 4.  </t>
  </si>
  <si>
    <t>(b)             (1 point)  You are an actuary at Company X, a publicly traded company. Company X’s Finance department provides you the following information for 20X1.</t>
  </si>
  <si>
    <t>Health benefit ratio</t>
  </si>
  <si>
    <t>Administrative expense ratio</t>
  </si>
  <si>
    <t>Investment Income, as a percent of revenue</t>
  </si>
  <si>
    <t>Non-operating expense, as a percent of revenue</t>
  </si>
  <si>
    <t>Total Asset Turnover</t>
  </si>
  <si>
    <t>Total Leverage Ratio</t>
  </si>
  <si>
    <t>Corporate tax rate</t>
  </si>
  <si>
    <t>Calculate Company X’s shareholder equity as a percent of revenue. Show your work.</t>
  </si>
  <si>
    <t>Question 6</t>
  </si>
  <si>
    <t>Exhibit 1 - Assumptions</t>
  </si>
  <si>
    <t>Annual Discount Rate:</t>
  </si>
  <si>
    <t>Annual Trend Rate:</t>
  </si>
  <si>
    <t>Mortality:</t>
  </si>
  <si>
    <t>None for the next 3 years</t>
  </si>
  <si>
    <t>Exhibit 2 - Monthly Paid Premium Rate</t>
  </si>
  <si>
    <t>Active &amp; Retiree</t>
  </si>
  <si>
    <t>Exhibit 3 - Active Employee Data</t>
  </si>
  <si>
    <t>Headcount</t>
  </si>
  <si>
    <t>Age (years)</t>
  </si>
  <si>
    <t>Service (years)</t>
  </si>
  <si>
    <t>Exhibit 4 - Retiree Data</t>
  </si>
  <si>
    <t>Family Status</t>
  </si>
  <si>
    <t>Spouse Age (years)</t>
  </si>
  <si>
    <t>Married</t>
  </si>
  <si>
    <t>Single</t>
  </si>
  <si>
    <t>n/a</t>
  </si>
  <si>
    <t>Exhibit 5 - Retiree Medical Data</t>
  </si>
  <si>
    <t>20X0 Annual Cost 
Per Person ($)</t>
  </si>
  <si>
    <t>60-64</t>
  </si>
  <si>
    <t>65-69</t>
  </si>
  <si>
    <t>70-74</t>
  </si>
  <si>
    <t>75-79</t>
  </si>
  <si>
    <t>80 +</t>
  </si>
  <si>
    <t>(b)             (2 points)  Calculate the APBO as of January 1, 20X1 under the new plan. Show your work.</t>
  </si>
  <si>
    <t>Question 7</t>
  </si>
  <si>
    <t xml:space="preserve">You are provided with the following information on four employees insured by Mockingbird.  </t>
  </si>
  <si>
    <t>Gender</t>
  </si>
  <si>
    <t>Age</t>
  </si>
  <si>
    <t>Elimination Period</t>
  </si>
  <si>
    <t>Policy Start Date</t>
  </si>
  <si>
    <t>Status</t>
  </si>
  <si>
    <t>Months Disabled</t>
  </si>
  <si>
    <t>Premium Mode</t>
  </si>
  <si>
    <t>Gross Monthly Premium</t>
  </si>
  <si>
    <t>Gross Monthly Benefit</t>
  </si>
  <si>
    <t>Male</t>
  </si>
  <si>
    <t>3 months</t>
  </si>
  <si>
    <t>Disabled</t>
  </si>
  <si>
    <t>Monthly</t>
  </si>
  <si>
    <t>Female</t>
  </si>
  <si>
    <t>6 months</t>
  </si>
  <si>
    <t>Annual</t>
  </si>
  <si>
    <t>Active</t>
  </si>
  <si>
    <t>Five-year prepaid</t>
  </si>
  <si>
    <t>You are given the following assumptions:</t>
  </si>
  <si>
    <t>·       Coverage includes waiver of premium upon disability</t>
  </si>
  <si>
    <t xml:space="preserve">·       Premiums are due at the beginning of the month </t>
  </si>
  <si>
    <t>In the Excel worksheet, you are provided with reserve factors for various ages and durations.</t>
  </si>
  <si>
    <r>
      <t>(i)</t>
    </r>
    <r>
      <rPr>
        <sz val="7"/>
        <color theme="1"/>
        <rFont val="Times New Roman"/>
        <family val="1"/>
      </rPr>
      <t xml:space="preserve">              </t>
    </r>
    <r>
      <rPr>
        <sz val="12"/>
        <color theme="1"/>
        <rFont val="Times New Roman"/>
        <family val="1"/>
      </rPr>
      <t>Contract Reserve as of 1/31/2022</t>
    </r>
  </si>
  <si>
    <r>
      <t>(ii)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Unearned Premium Reserve as of 1/31/2022</t>
    </r>
  </si>
  <si>
    <r>
      <t>(e)</t>
    </r>
    <r>
      <rPr>
        <sz val="7"/>
        <color theme="1"/>
        <rFont val="Times New Roman"/>
        <family val="1"/>
      </rPr>
      <t xml:space="preserve">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3 points</t>
    </r>
    <r>
      <rPr>
        <sz val="12"/>
        <color theme="1"/>
        <rFont val="Times New Roman"/>
        <family val="1"/>
      </rPr>
      <t>)  Calculate the following:</t>
    </r>
  </si>
  <si>
    <t>Table 1 - Claim Reserve Factors</t>
  </si>
  <si>
    <t>Table 2 - Claim Reserve Factors</t>
  </si>
  <si>
    <t>$2,000 Indexed Gross Monthly Benefit to Age 65,</t>
  </si>
  <si>
    <t>Reserves per $1 Benefit, No Diagnosis,</t>
  </si>
  <si>
    <t>Three Month Elimination Period, 24 Month Own</t>
  </si>
  <si>
    <t>Six Month Elimination Period, 24 Month Own</t>
  </si>
  <si>
    <t>Occupation Period, 5.0% Discount Rate</t>
  </si>
  <si>
    <t>Duration (Months)</t>
  </si>
  <si>
    <t>Coverage</t>
  </si>
  <si>
    <t>Premiums</t>
  </si>
  <si>
    <t>Reserves</t>
  </si>
  <si>
    <t>Comprehensive Medical and Managed Care Total</t>
  </si>
  <si>
    <t>Category 0 Total</t>
  </si>
  <si>
    <t>Category 0 - no Rate Guarantees</t>
  </si>
  <si>
    <t>Category 0 - WITH 24 month Rate Guarantees</t>
  </si>
  <si>
    <t>Category 3 Total</t>
  </si>
  <si>
    <t>Hospital Indemnity &amp; Specified Disease</t>
  </si>
  <si>
    <t>AD&amp;D</t>
  </si>
  <si>
    <t>Medicare Supplement</t>
  </si>
  <si>
    <t>Dental</t>
  </si>
  <si>
    <t>Long Term Care Total</t>
  </si>
  <si>
    <t>Non-Cancelable Long Term Care</t>
  </si>
  <si>
    <t>Cancelable Long Term Care</t>
  </si>
  <si>
    <t>Rate Guarantees Risk Charges</t>
  </si>
  <si>
    <t>Risk Charge</t>
  </si>
  <si>
    <t>15 - 36 month Guarantees</t>
  </si>
  <si>
    <t>37+ Month Guarantees</t>
  </si>
  <si>
    <t>Underwriting Risk Factors by Underwriting Revenue Tier</t>
  </si>
  <si>
    <t>$0 - $3 Million</t>
  </si>
  <si>
    <t>$3 - $25 Million</t>
  </si>
  <si>
    <t>$25+ Million</t>
  </si>
  <si>
    <t>Comprehensive</t>
  </si>
  <si>
    <t>Medicare Supp.</t>
  </si>
  <si>
    <t>Dental and Vision</t>
  </si>
  <si>
    <t>Medicare Part D</t>
  </si>
  <si>
    <t>Other Health</t>
  </si>
  <si>
    <t>Other Non-Health</t>
  </si>
  <si>
    <t>Managed Care Risk Adjustment Factor</t>
  </si>
  <si>
    <t>Category</t>
  </si>
  <si>
    <t>Description</t>
  </si>
  <si>
    <t>Discount Factor</t>
  </si>
  <si>
    <t>Category 0</t>
  </si>
  <si>
    <t>Arragements not below</t>
  </si>
  <si>
    <t>Category 1</t>
  </si>
  <si>
    <t>Contractual Fee Payments</t>
  </si>
  <si>
    <t>Category 2</t>
  </si>
  <si>
    <t>Bonus/withhold Arrangements</t>
  </si>
  <si>
    <t>up to 25%</t>
  </si>
  <si>
    <t>Category 3</t>
  </si>
  <si>
    <t>Capitation</t>
  </si>
  <si>
    <t>Category 4</t>
  </si>
  <si>
    <t>Non-contingent Expenses</t>
  </si>
  <si>
    <t>RBC Factors for DI by Earned Premium Tier</t>
  </si>
  <si>
    <t>$0 - $50 Million</t>
  </si>
  <si>
    <t>$50+ Million</t>
  </si>
  <si>
    <t>Non Cancellable Individual</t>
  </si>
  <si>
    <t>Other Individual</t>
  </si>
  <si>
    <t>Group Long-Term</t>
  </si>
  <si>
    <t>Group Short-Term</t>
  </si>
  <si>
    <t>Long Term Care Premium</t>
  </si>
  <si>
    <t>Additional for Non-Cancellable</t>
  </si>
  <si>
    <t>$0 - $35 Million</t>
  </si>
  <si>
    <t>$35+ Million</t>
  </si>
  <si>
    <t>Long Term Care Claims with Positive Earned Premium</t>
  </si>
  <si>
    <t>Long Term Care Claims with Negative Earned Premium</t>
  </si>
  <si>
    <t>Risk Factor</t>
  </si>
  <si>
    <t>Long Term Care Reserves</t>
  </si>
  <si>
    <t>RBC Requirements for Miscellaneous Coverage Types</t>
  </si>
  <si>
    <t>FEHB &amp; TRICARE</t>
  </si>
  <si>
    <t>2% of Incurred Claims</t>
  </si>
  <si>
    <t>Stop Loss and Minimum Premium</t>
  </si>
  <si>
    <t>35% to first $25,000,000 in premium, 25% to remaining premium</t>
  </si>
  <si>
    <t>Supplemental Benefits within Standalone Medicare Part D</t>
  </si>
  <si>
    <t>50% of incurred claims</t>
  </si>
  <si>
    <t>3.5% of premium +$50,000</t>
  </si>
  <si>
    <t>5.5% of premium &lt;$10,000,000, plus 1.5% above $10,000,000, plus max of (3 times the retained risk or $300,000)</t>
  </si>
  <si>
    <t>Other Accident</t>
  </si>
  <si>
    <t>5% of premium</t>
  </si>
  <si>
    <t>Affiliated Investments</t>
  </si>
  <si>
    <t>Book Value</t>
  </si>
  <si>
    <t>Owned percentage</t>
  </si>
  <si>
    <t>Subsidiary - Insurance RU Owned</t>
  </si>
  <si>
    <t>Investments</t>
  </si>
  <si>
    <t>Discount percentage</t>
  </si>
  <si>
    <t>Security 1 - Common Stock</t>
  </si>
  <si>
    <t>Security 2 - Common Stock</t>
  </si>
  <si>
    <t>Security 3 - Common Stock</t>
  </si>
  <si>
    <t>Security 4 - Common Stock</t>
  </si>
  <si>
    <t>Security 5 - Common Stock</t>
  </si>
  <si>
    <t>Security 6 - Cash</t>
  </si>
  <si>
    <t>Security 7 - Common Stock</t>
  </si>
  <si>
    <t>Security 8 - Corporate Bonds</t>
  </si>
  <si>
    <t>Security 9 - US Government Bond</t>
  </si>
  <si>
    <t>Security 10 - Common Stock</t>
  </si>
  <si>
    <t>Various All Other Investments</t>
  </si>
  <si>
    <t>H(3) Credit Risk</t>
  </si>
  <si>
    <t>H(4) Administrative Risk</t>
  </si>
  <si>
    <t xml:space="preserve">In the Excel spreadsheet, the financials for the company are provided. </t>
  </si>
  <si>
    <t xml:space="preserve">(a)             (2 points)  Assess whether the company should be filing the Blue Blank or the Orange Blank. Show your work. Justify your answer. </t>
  </si>
  <si>
    <t xml:space="preserve">(b)             (5 points)  Calculate the Authorized Control Level (ACL) for the company using the Blue Blank. Show your work. </t>
  </si>
  <si>
    <t>Earned Premium</t>
  </si>
  <si>
    <t>Payment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</si>
</sst>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mmm\ yy"/>
    <numFmt numFmtId="167" formatCode="_(&quot;$&quot;* #,##0_);_(&quot;$&quot;* \(#,##0\);_(&quot;$&quot;* &quot;-&quot;??_);_(@_)"/>
    <numFmt numFmtId="168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8"/>
      <color theme="1"/>
      <name val="Times New Roman"/>
      <family val="1"/>
    </font>
    <font>
      <sz val="7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44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0" fontId="12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 applyAlignment="1">
      <alignment vertical="center"/>
    </xf>
    <xf numFmtId="0" fontId="5" fillId="2" borderId="0" xfId="0" quotePrefix="1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0" fillId="2" borderId="0" xfId="0" applyFill="1"/>
    <xf numFmtId="0" fontId="3" fillId="2" borderId="0" xfId="0" quotePrefix="1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justify" vertical="center"/>
    </xf>
    <xf numFmtId="0" fontId="12" fillId="3" borderId="0" xfId="7" applyFill="1" applyAlignment="1">
      <alignment horizontal="center" vertical="center"/>
    </xf>
    <xf numFmtId="0" fontId="13" fillId="3" borderId="0" xfId="7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indent="2"/>
    </xf>
    <xf numFmtId="0" fontId="3" fillId="2" borderId="0" xfId="0" applyFont="1" applyFill="1"/>
    <xf numFmtId="0" fontId="3" fillId="0" borderId="0" xfId="0" applyFont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1" xfId="0" applyBorder="1"/>
    <xf numFmtId="0" fontId="0" fillId="0" borderId="8" xfId="0" applyBorder="1" applyAlignment="1">
      <alignment horizontal="right"/>
    </xf>
    <xf numFmtId="166" fontId="0" fillId="0" borderId="9" xfId="0" applyNumberFormat="1" applyBorder="1" applyAlignment="1">
      <alignment horizontal="right"/>
    </xf>
    <xf numFmtId="166" fontId="0" fillId="0" borderId="17" xfId="0" applyNumberFormat="1" applyBorder="1" applyAlignment="1">
      <alignment horizontal="right"/>
    </xf>
    <xf numFmtId="166" fontId="0" fillId="0" borderId="21" xfId="0" applyNumberFormat="1" applyBorder="1"/>
    <xf numFmtId="0" fontId="0" fillId="0" borderId="22" xfId="0" applyBorder="1"/>
    <xf numFmtId="166" fontId="0" fillId="0" borderId="23" xfId="0" quotePrefix="1" applyNumberFormat="1" applyBorder="1" applyAlignment="1">
      <alignment horizontal="left"/>
    </xf>
    <xf numFmtId="0" fontId="0" fillId="0" borderId="24" xfId="0" applyBorder="1"/>
    <xf numFmtId="0" fontId="0" fillId="0" borderId="25" xfId="0" applyBorder="1"/>
    <xf numFmtId="166" fontId="0" fillId="0" borderId="23" xfId="0" applyNumberFormat="1" applyBorder="1"/>
    <xf numFmtId="166" fontId="0" fillId="0" borderId="16" xfId="0" applyNumberFormat="1" applyBorder="1"/>
    <xf numFmtId="0" fontId="0" fillId="0" borderId="10" xfId="0" applyBorder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0" xfId="0" quotePrefix="1" applyFont="1" applyFill="1" applyAlignment="1">
      <alignment horizontal="left"/>
    </xf>
    <xf numFmtId="0" fontId="3" fillId="0" borderId="1" xfId="0" applyFont="1" applyBorder="1" applyAlignment="1">
      <alignment vertical="center"/>
    </xf>
    <xf numFmtId="10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9" fontId="3" fillId="0" borderId="4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 indent="5"/>
    </xf>
    <xf numFmtId="0" fontId="15" fillId="0" borderId="0" xfId="0" applyFont="1"/>
    <xf numFmtId="0" fontId="14" fillId="0" borderId="12" xfId="0" applyFont="1" applyBorder="1" applyAlignment="1">
      <alignment horizontal="center" vertical="center"/>
    </xf>
    <xf numFmtId="165" fontId="14" fillId="0" borderId="23" xfId="8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 indent="1"/>
    </xf>
    <xf numFmtId="167" fontId="14" fillId="0" borderId="3" xfId="2" applyNumberFormat="1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3" fontId="14" fillId="0" borderId="28" xfId="0" applyNumberFormat="1" applyFont="1" applyBorder="1" applyAlignment="1">
      <alignment horizontal="center" vertical="center"/>
    </xf>
    <xf numFmtId="3" fontId="14" fillId="0" borderId="29" xfId="0" applyNumberFormat="1" applyFont="1" applyBorder="1" applyAlignment="1">
      <alignment horizontal="center" vertical="center"/>
    </xf>
    <xf numFmtId="3" fontId="14" fillId="0" borderId="3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14" fontId="4" fillId="0" borderId="4" xfId="0" applyNumberFormat="1" applyFont="1" applyBorder="1" applyAlignment="1">
      <alignment horizontal="right" vertical="center"/>
    </xf>
    <xf numFmtId="8" fontId="4" fillId="0" borderId="4" xfId="0" applyNumberFormat="1" applyFont="1" applyBorder="1" applyAlignment="1">
      <alignment horizontal="right" vertical="center"/>
    </xf>
    <xf numFmtId="6" fontId="4" fillId="0" borderId="4" xfId="0" applyNumberFormat="1" applyFont="1" applyBorder="1" applyAlignment="1">
      <alignment horizontal="right" vertical="center"/>
    </xf>
    <xf numFmtId="0" fontId="3" fillId="2" borderId="0" xfId="0" quotePrefix="1" applyFont="1" applyFill="1" applyAlignment="1">
      <alignment vertical="center"/>
    </xf>
    <xf numFmtId="0" fontId="2" fillId="0" borderId="0" xfId="0" applyFont="1" applyAlignment="1">
      <alignment horizontal="left" indent="1"/>
    </xf>
    <xf numFmtId="168" fontId="0" fillId="0" borderId="0" xfId="1" applyNumberFormat="1" applyFont="1"/>
    <xf numFmtId="0" fontId="0" fillId="0" borderId="0" xfId="0" applyAlignment="1">
      <alignment horizontal="left" indent="1"/>
    </xf>
    <xf numFmtId="0" fontId="0" fillId="0" borderId="32" xfId="0" applyBorder="1" applyAlignment="1">
      <alignment horizontal="center" vertical="center" wrapText="1"/>
    </xf>
    <xf numFmtId="168" fontId="0" fillId="0" borderId="32" xfId="1" applyNumberFormat="1" applyFont="1" applyBorder="1" applyAlignment="1">
      <alignment horizontal="center" vertical="center" wrapText="1"/>
    </xf>
    <xf numFmtId="44" fontId="0" fillId="0" borderId="0" xfId="2" applyFont="1"/>
    <xf numFmtId="43" fontId="0" fillId="0" borderId="0" xfId="1" applyFont="1"/>
    <xf numFmtId="0" fontId="3" fillId="0" borderId="8" xfId="0" applyFont="1" applyBorder="1"/>
    <xf numFmtId="0" fontId="3" fillId="0" borderId="13" xfId="0" applyFont="1" applyBorder="1"/>
    <xf numFmtId="0" fontId="3" fillId="0" borderId="24" xfId="0" applyFont="1" applyBorder="1"/>
    <xf numFmtId="164" fontId="3" fillId="0" borderId="23" xfId="0" applyNumberFormat="1" applyFont="1" applyBorder="1"/>
    <xf numFmtId="0" fontId="7" fillId="0" borderId="24" xfId="0" applyFont="1" applyBorder="1" applyAlignment="1">
      <alignment horizontal="left" indent="2"/>
    </xf>
    <xf numFmtId="164" fontId="7" fillId="0" borderId="23" xfId="0" applyNumberFormat="1" applyFont="1" applyBorder="1"/>
    <xf numFmtId="0" fontId="7" fillId="0" borderId="24" xfId="0" applyFont="1" applyBorder="1" applyAlignment="1">
      <alignment horizontal="left" indent="3"/>
    </xf>
    <xf numFmtId="0" fontId="3" fillId="0" borderId="24" xfId="0" applyFont="1" applyBorder="1" applyAlignment="1">
      <alignment wrapText="1"/>
    </xf>
    <xf numFmtId="0" fontId="7" fillId="0" borderId="20" xfId="0" applyFont="1" applyBorder="1" applyAlignment="1">
      <alignment horizontal="left" indent="2"/>
    </xf>
    <xf numFmtId="164" fontId="7" fillId="0" borderId="16" xfId="0" applyNumberFormat="1" applyFont="1" applyBorder="1"/>
    <xf numFmtId="0" fontId="7" fillId="0" borderId="0" xfId="0" applyFont="1" applyAlignment="1">
      <alignment horizontal="left" indent="2"/>
    </xf>
    <xf numFmtId="164" fontId="7" fillId="0" borderId="0" xfId="0" applyNumberFormat="1" applyFont="1"/>
    <xf numFmtId="0" fontId="3" fillId="0" borderId="23" xfId="0" applyFont="1" applyBorder="1"/>
    <xf numFmtId="10" fontId="3" fillId="0" borderId="23" xfId="0" applyNumberFormat="1" applyFont="1" applyBorder="1"/>
    <xf numFmtId="0" fontId="3" fillId="0" borderId="16" xfId="0" applyFont="1" applyBorder="1"/>
    <xf numFmtId="10" fontId="3" fillId="0" borderId="16" xfId="0" applyNumberFormat="1" applyFont="1" applyBorder="1"/>
    <xf numFmtId="0" fontId="3" fillId="0" borderId="8" xfId="0" applyFont="1" applyBorder="1" applyAlignment="1">
      <alignment horizontal="centerContinuous"/>
    </xf>
    <xf numFmtId="0" fontId="3" fillId="0" borderId="9" xfId="0" applyFont="1" applyBorder="1" applyAlignment="1">
      <alignment horizontal="centerContinuous"/>
    </xf>
    <xf numFmtId="0" fontId="3" fillId="0" borderId="17" xfId="0" applyFont="1" applyBorder="1" applyAlignment="1">
      <alignment horizontal="centerContinuous"/>
    </xf>
    <xf numFmtId="0" fontId="3" fillId="0" borderId="13" xfId="0" applyFont="1" applyBorder="1" applyAlignment="1">
      <alignment horizontal="center"/>
    </xf>
    <xf numFmtId="0" fontId="3" fillId="0" borderId="21" xfId="0" applyFont="1" applyBorder="1"/>
    <xf numFmtId="165" fontId="3" fillId="0" borderId="21" xfId="0" applyNumberFormat="1" applyFont="1" applyBorder="1" applyAlignment="1">
      <alignment horizontal="center"/>
    </xf>
    <xf numFmtId="165" fontId="3" fillId="0" borderId="23" xfId="0" applyNumberFormat="1" applyFont="1" applyBorder="1" applyAlignment="1">
      <alignment horizontal="center"/>
    </xf>
    <xf numFmtId="165" fontId="3" fillId="0" borderId="16" xfId="0" applyNumberFormat="1" applyFont="1" applyBorder="1" applyAlignment="1">
      <alignment horizontal="center"/>
    </xf>
    <xf numFmtId="165" fontId="3" fillId="0" borderId="0" xfId="0" applyNumberFormat="1" applyFont="1"/>
    <xf numFmtId="0" fontId="3" fillId="0" borderId="17" xfId="0" applyFont="1" applyBorder="1"/>
    <xf numFmtId="0" fontId="3" fillId="0" borderId="18" xfId="0" applyFont="1" applyBorder="1" applyAlignment="1">
      <alignment horizontal="centerContinuous"/>
    </xf>
    <xf numFmtId="0" fontId="3" fillId="0" borderId="19" xfId="0" applyFont="1" applyBorder="1" applyAlignment="1">
      <alignment horizontal="centerContinuous"/>
    </xf>
    <xf numFmtId="0" fontId="3" fillId="0" borderId="24" xfId="0" applyFont="1" applyBorder="1" applyAlignment="1">
      <alignment horizontal="centerContinuous"/>
    </xf>
    <xf numFmtId="0" fontId="3" fillId="0" borderId="25" xfId="0" applyFont="1" applyBorder="1" applyAlignment="1">
      <alignment horizontal="centerContinuous"/>
    </xf>
    <xf numFmtId="0" fontId="3" fillId="0" borderId="20" xfId="0" applyFont="1" applyBorder="1" applyAlignment="1">
      <alignment horizontal="centerContinuous"/>
    </xf>
    <xf numFmtId="0" fontId="3" fillId="0" borderId="11" xfId="0" applyFont="1" applyBorder="1" applyAlignment="1">
      <alignment horizontal="centerContinuous"/>
    </xf>
    <xf numFmtId="165" fontId="3" fillId="0" borderId="0" xfId="8" applyNumberFormat="1" applyFont="1" applyFill="1"/>
    <xf numFmtId="0" fontId="3" fillId="0" borderId="0" xfId="0" applyFont="1" applyAlignment="1">
      <alignment wrapText="1"/>
    </xf>
    <xf numFmtId="9" fontId="3" fillId="0" borderId="21" xfId="0" applyNumberFormat="1" applyFont="1" applyBorder="1" applyAlignment="1">
      <alignment horizontal="center"/>
    </xf>
    <xf numFmtId="9" fontId="3" fillId="0" borderId="23" xfId="0" applyNumberFormat="1" applyFont="1" applyBorder="1" applyAlignment="1">
      <alignment horizontal="center"/>
    </xf>
    <xf numFmtId="9" fontId="3" fillId="0" borderId="16" xfId="0" applyNumberFormat="1" applyFont="1" applyBorder="1" applyAlignment="1">
      <alignment horizontal="center"/>
    </xf>
    <xf numFmtId="0" fontId="3" fillId="0" borderId="21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3" xfId="0" applyFont="1" applyBorder="1" applyAlignment="1">
      <alignment horizontal="left"/>
    </xf>
    <xf numFmtId="9" fontId="3" fillId="0" borderId="13" xfId="0" applyNumberFormat="1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left"/>
    </xf>
    <xf numFmtId="9" fontId="3" fillId="0" borderId="13" xfId="0" applyNumberFormat="1" applyFont="1" applyBorder="1" applyAlignment="1">
      <alignment horizontal="left"/>
    </xf>
    <xf numFmtId="0" fontId="3" fillId="0" borderId="21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13" xfId="0" applyFont="1" applyBorder="1" applyAlignment="1">
      <alignment wrapText="1"/>
    </xf>
    <xf numFmtId="6" fontId="3" fillId="0" borderId="13" xfId="0" applyNumberFormat="1" applyFont="1" applyBorder="1"/>
    <xf numFmtId="9" fontId="3" fillId="0" borderId="13" xfId="0" applyNumberFormat="1" applyFont="1" applyBorder="1"/>
    <xf numFmtId="6" fontId="3" fillId="0" borderId="0" xfId="0" applyNumberFormat="1" applyFont="1"/>
    <xf numFmtId="9" fontId="3" fillId="0" borderId="0" xfId="0" applyNumberFormat="1" applyFont="1"/>
    <xf numFmtId="0" fontId="3" fillId="0" borderId="8" xfId="0" applyFont="1" applyBorder="1" applyAlignment="1">
      <alignment wrapText="1"/>
    </xf>
    <xf numFmtId="0" fontId="3" fillId="0" borderId="13" xfId="0" applyFont="1" applyBorder="1" applyAlignment="1">
      <alignment horizontal="center" wrapText="1"/>
    </xf>
    <xf numFmtId="3" fontId="3" fillId="0" borderId="21" xfId="0" applyNumberFormat="1" applyFont="1" applyBorder="1"/>
    <xf numFmtId="165" fontId="3" fillId="0" borderId="21" xfId="8" applyNumberFormat="1" applyFont="1" applyFill="1" applyBorder="1"/>
    <xf numFmtId="3" fontId="3" fillId="0" borderId="23" xfId="0" applyNumberFormat="1" applyFont="1" applyBorder="1"/>
    <xf numFmtId="165" fontId="3" fillId="0" borderId="23" xfId="8" applyNumberFormat="1" applyFont="1" applyFill="1" applyBorder="1"/>
    <xf numFmtId="3" fontId="3" fillId="0" borderId="16" xfId="0" applyNumberFormat="1" applyFont="1" applyBorder="1"/>
    <xf numFmtId="165" fontId="3" fillId="0" borderId="16" xfId="0" applyNumberFormat="1" applyFont="1" applyBorder="1"/>
    <xf numFmtId="3" fontId="3" fillId="0" borderId="13" xfId="0" applyNumberFormat="1" applyFont="1" applyBorder="1"/>
    <xf numFmtId="0" fontId="0" fillId="0" borderId="13" xfId="0" applyBorder="1" applyAlignment="1">
      <alignment horizontal="center"/>
    </xf>
    <xf numFmtId="0" fontId="0" fillId="0" borderId="23" xfId="0" applyBorder="1"/>
    <xf numFmtId="0" fontId="0" fillId="0" borderId="16" xfId="0" applyBorder="1"/>
    <xf numFmtId="166" fontId="0" fillId="0" borderId="21" xfId="0" quotePrefix="1" applyNumberFormat="1" applyBorder="1"/>
    <xf numFmtId="166" fontId="0" fillId="0" borderId="23" xfId="0" quotePrefix="1" applyNumberFormat="1" applyBorder="1"/>
    <xf numFmtId="166" fontId="0" fillId="0" borderId="16" xfId="0" quotePrefix="1" applyNumberFormat="1" applyBorder="1"/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textRotation="90"/>
    </xf>
    <xf numFmtId="0" fontId="16" fillId="4" borderId="7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9" fontId="3" fillId="0" borderId="8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</cellXfs>
  <cellStyles count="9">
    <cellStyle name="Comma" xfId="1" builtinId="3"/>
    <cellStyle name="Comma 2" xfId="5" xr:uid="{C5B03BD3-9C10-4982-957E-3C6B91428783}"/>
    <cellStyle name="Currency" xfId="2" builtinId="4"/>
    <cellStyle name="Currency 2" xfId="4" xr:uid="{80415204-82E5-4A5C-960C-48EAE206E31A}"/>
    <cellStyle name="Normal" xfId="0" builtinId="0"/>
    <cellStyle name="Normal 2" xfId="3" xr:uid="{1E03435F-F937-4D33-B83D-8188DFBB64E5}"/>
    <cellStyle name="Normal 2 2" xfId="6" xr:uid="{4229BD96-C91F-4FE6-8D47-52CB1F19E06F}"/>
    <cellStyle name="Normal 3" xfId="7" xr:uid="{531B0ED4-E776-4D09-8C04-0BCB8FDD035F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9C5D3-6834-4146-B5F6-CC082AC6EF72}">
  <dimension ref="A1:T16"/>
  <sheetViews>
    <sheetView tabSelected="1" workbookViewId="0"/>
  </sheetViews>
  <sheetFormatPr defaultRowHeight="15" x14ac:dyDescent="0.25"/>
  <sheetData>
    <row r="1" spans="1:20" ht="22.5" x14ac:dyDescent="0.3">
      <c r="A1" s="2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5.75" x14ac:dyDescent="0.25">
      <c r="A2" s="6" t="s">
        <v>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ht="15.75" x14ac:dyDescent="0.25">
      <c r="A3" s="5" t="s">
        <v>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ht="15.75" x14ac:dyDescent="0.25">
      <c r="A4" s="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15.75" x14ac:dyDescent="0.25">
      <c r="A5" s="3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15.75" x14ac:dyDescent="0.25">
      <c r="A6" s="3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15.75" x14ac:dyDescent="0.25">
      <c r="A7" s="3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15.75" x14ac:dyDescent="0.25">
      <c r="A8" s="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15.75" x14ac:dyDescent="0.25">
      <c r="A9" s="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5.75" x14ac:dyDescent="0.25">
      <c r="A10" s="3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15.75" x14ac:dyDescent="0.25">
      <c r="A11" s="3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15.75" x14ac:dyDescent="0.25">
      <c r="A12" s="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ht="15.75" x14ac:dyDescent="0.25">
      <c r="A13" s="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ht="15.75" x14ac:dyDescent="0.25">
      <c r="A14" s="5" t="s">
        <v>7</v>
      </c>
      <c r="B14" s="11" t="s">
        <v>8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5.75" x14ac:dyDescent="0.25">
      <c r="A15" s="1"/>
    </row>
    <row r="16" spans="1:20" ht="15.75" x14ac:dyDescent="0.25">
      <c r="A16" s="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C45C5-2879-4B63-8081-8B714B53BF54}">
  <dimension ref="B2:G82"/>
  <sheetViews>
    <sheetView workbookViewId="0"/>
  </sheetViews>
  <sheetFormatPr defaultColWidth="8.85546875" defaultRowHeight="15.75" x14ac:dyDescent="0.25"/>
  <cols>
    <col min="1" max="1" width="8.85546875" style="12"/>
    <col min="2" max="2" width="46.28515625" style="12" customWidth="1"/>
    <col min="3" max="3" width="14.28515625" style="12" customWidth="1"/>
    <col min="4" max="4" width="18" style="12" customWidth="1"/>
    <col min="5" max="5" width="14.42578125" style="12" customWidth="1"/>
    <col min="6" max="6" width="18.7109375" style="12" customWidth="1"/>
    <col min="7" max="7" width="17.28515625" style="12" customWidth="1"/>
    <col min="8" max="8" width="18.42578125" style="12" customWidth="1"/>
    <col min="9" max="9" width="30.42578125" style="12" customWidth="1"/>
    <col min="10" max="10" width="18.28515625" style="12" bestFit="1" customWidth="1"/>
    <col min="11" max="13" width="8.85546875" style="12"/>
    <col min="14" max="14" width="61.28515625" style="12" customWidth="1"/>
    <col min="15" max="16384" width="8.85546875" style="12"/>
  </cols>
  <sheetData>
    <row r="2" spans="2:5" x14ac:dyDescent="0.25">
      <c r="B2" s="77" t="s">
        <v>111</v>
      </c>
      <c r="C2" s="78" t="s">
        <v>112</v>
      </c>
      <c r="D2" s="78" t="s">
        <v>0</v>
      </c>
      <c r="E2" s="78" t="s">
        <v>113</v>
      </c>
    </row>
    <row r="3" spans="2:5" x14ac:dyDescent="0.25">
      <c r="B3" s="79" t="s">
        <v>114</v>
      </c>
      <c r="C3" s="80">
        <v>100000000</v>
      </c>
      <c r="D3" s="80">
        <v>64799100</v>
      </c>
      <c r="E3" s="80">
        <v>20200900</v>
      </c>
    </row>
    <row r="4" spans="2:5" x14ac:dyDescent="0.25">
      <c r="B4" s="81" t="s">
        <v>115</v>
      </c>
      <c r="C4" s="82">
        <f>C3*0.95</f>
        <v>95000000</v>
      </c>
      <c r="D4" s="82">
        <f>D3-D7</f>
        <v>60799100</v>
      </c>
      <c r="E4" s="82">
        <f>E3</f>
        <v>20200900</v>
      </c>
    </row>
    <row r="5" spans="2:5" x14ac:dyDescent="0.25">
      <c r="B5" s="83" t="s">
        <v>116</v>
      </c>
      <c r="C5" s="82">
        <f>C4*0.85</f>
        <v>80750000</v>
      </c>
      <c r="D5" s="82">
        <f>C5*0.5</f>
        <v>40375000</v>
      </c>
      <c r="E5" s="82">
        <f>E4*0.6</f>
        <v>12120540</v>
      </c>
    </row>
    <row r="6" spans="2:5" x14ac:dyDescent="0.25">
      <c r="B6" s="83" t="s">
        <v>117</v>
      </c>
      <c r="C6" s="82">
        <f>C4-C5</f>
        <v>14250000</v>
      </c>
      <c r="D6" s="82">
        <f>D4-D5</f>
        <v>20424100</v>
      </c>
      <c r="E6" s="82">
        <f>E4-E5</f>
        <v>8080360</v>
      </c>
    </row>
    <row r="7" spans="2:5" x14ac:dyDescent="0.25">
      <c r="B7" s="81" t="s">
        <v>118</v>
      </c>
      <c r="C7" s="82">
        <f>C3-C4</f>
        <v>5000000</v>
      </c>
      <c r="D7" s="82">
        <f>C7*0.8</f>
        <v>4000000</v>
      </c>
      <c r="E7" s="82">
        <v>0</v>
      </c>
    </row>
    <row r="8" spans="2:5" x14ac:dyDescent="0.25">
      <c r="B8" s="84" t="s">
        <v>119</v>
      </c>
      <c r="C8" s="80">
        <v>2000000</v>
      </c>
      <c r="D8" s="80">
        <v>1900000</v>
      </c>
      <c r="E8" s="80">
        <v>350000</v>
      </c>
    </row>
    <row r="9" spans="2:5" x14ac:dyDescent="0.25">
      <c r="B9" s="84" t="s">
        <v>120</v>
      </c>
      <c r="C9" s="80">
        <v>6000000</v>
      </c>
      <c r="D9" s="80">
        <v>300000</v>
      </c>
      <c r="E9" s="80">
        <v>3000000</v>
      </c>
    </row>
    <row r="10" spans="2:5" x14ac:dyDescent="0.25">
      <c r="B10" s="79" t="s">
        <v>121</v>
      </c>
      <c r="C10" s="80">
        <v>25000000</v>
      </c>
      <c r="D10" s="80">
        <v>20000000</v>
      </c>
      <c r="E10" s="80">
        <v>2500000</v>
      </c>
    </row>
    <row r="11" spans="2:5" x14ac:dyDescent="0.25">
      <c r="B11" s="79" t="s">
        <v>122</v>
      </c>
      <c r="C11" s="80">
        <v>17000000</v>
      </c>
      <c r="D11" s="80">
        <v>8000000</v>
      </c>
      <c r="E11" s="80">
        <v>5000000</v>
      </c>
    </row>
    <row r="12" spans="2:5" x14ac:dyDescent="0.25">
      <c r="B12" s="79" t="s">
        <v>123</v>
      </c>
      <c r="C12" s="80">
        <v>175000000</v>
      </c>
      <c r="D12" s="80">
        <v>155000000</v>
      </c>
      <c r="E12" s="80">
        <v>50000000</v>
      </c>
    </row>
    <row r="13" spans="2:5" x14ac:dyDescent="0.25">
      <c r="B13" s="81" t="s">
        <v>124</v>
      </c>
      <c r="C13" s="82">
        <f>C12*0.9</f>
        <v>157500000</v>
      </c>
      <c r="D13" s="82">
        <f>D12-D14</f>
        <v>146250000</v>
      </c>
      <c r="E13" s="82">
        <f>E12-E14</f>
        <v>47375000</v>
      </c>
    </row>
    <row r="14" spans="2:5" x14ac:dyDescent="0.25">
      <c r="B14" s="85" t="s">
        <v>125</v>
      </c>
      <c r="C14" s="86">
        <f>C12-C13</f>
        <v>17500000</v>
      </c>
      <c r="D14" s="86">
        <f>C14*0.5</f>
        <v>8750000</v>
      </c>
      <c r="E14" s="86">
        <f>C14*0.65-D14</f>
        <v>2625000</v>
      </c>
    </row>
    <row r="15" spans="2:5" x14ac:dyDescent="0.25">
      <c r="B15" s="87"/>
      <c r="C15" s="88"/>
      <c r="D15" s="88"/>
      <c r="E15" s="88"/>
    </row>
    <row r="16" spans="2:5" x14ac:dyDescent="0.25">
      <c r="B16" s="78" t="s">
        <v>126</v>
      </c>
      <c r="C16" s="78" t="s">
        <v>127</v>
      </c>
    </row>
    <row r="17" spans="2:5" x14ac:dyDescent="0.25">
      <c r="B17" s="89" t="s">
        <v>128</v>
      </c>
      <c r="C17" s="90">
        <v>2.4E-2</v>
      </c>
    </row>
    <row r="18" spans="2:5" x14ac:dyDescent="0.25">
      <c r="B18" s="91" t="s">
        <v>129</v>
      </c>
      <c r="C18" s="92">
        <v>6.4000000000000001E-2</v>
      </c>
    </row>
    <row r="19" spans="2:5" x14ac:dyDescent="0.25">
      <c r="B19" s="87"/>
      <c r="C19" s="88"/>
      <c r="D19" s="88"/>
      <c r="E19" s="88"/>
    </row>
    <row r="20" spans="2:5" x14ac:dyDescent="0.25">
      <c r="B20" s="93" t="s">
        <v>130</v>
      </c>
      <c r="C20" s="94"/>
      <c r="D20" s="94"/>
      <c r="E20" s="95"/>
    </row>
    <row r="21" spans="2:5" x14ac:dyDescent="0.25">
      <c r="B21" s="77" t="s">
        <v>111</v>
      </c>
      <c r="C21" s="96" t="s">
        <v>131</v>
      </c>
      <c r="D21" s="96" t="s">
        <v>132</v>
      </c>
      <c r="E21" s="96" t="s">
        <v>133</v>
      </c>
    </row>
    <row r="22" spans="2:5" x14ac:dyDescent="0.25">
      <c r="B22" s="97" t="s">
        <v>134</v>
      </c>
      <c r="C22" s="98">
        <v>0.15</v>
      </c>
      <c r="D22" s="98">
        <v>0.15</v>
      </c>
      <c r="E22" s="98">
        <v>0.09</v>
      </c>
    </row>
    <row r="23" spans="2:5" x14ac:dyDescent="0.25">
      <c r="B23" s="89" t="s">
        <v>135</v>
      </c>
      <c r="C23" s="99">
        <v>0.105</v>
      </c>
      <c r="D23" s="99">
        <v>6.7000000000000004E-2</v>
      </c>
      <c r="E23" s="99">
        <f>D23</f>
        <v>6.7000000000000004E-2</v>
      </c>
    </row>
    <row r="24" spans="2:5" x14ac:dyDescent="0.25">
      <c r="B24" s="89" t="s">
        <v>136</v>
      </c>
      <c r="C24" s="99">
        <v>0.12</v>
      </c>
      <c r="D24" s="99">
        <v>7.5999999999999998E-2</v>
      </c>
      <c r="E24" s="99">
        <f>D24</f>
        <v>7.5999999999999998E-2</v>
      </c>
    </row>
    <row r="25" spans="2:5" x14ac:dyDescent="0.25">
      <c r="B25" s="89" t="s">
        <v>137</v>
      </c>
      <c r="C25" s="99">
        <v>0.251</v>
      </c>
      <c r="D25" s="99">
        <v>0.251</v>
      </c>
      <c r="E25" s="99">
        <v>0.151</v>
      </c>
    </row>
    <row r="26" spans="2:5" x14ac:dyDescent="0.25">
      <c r="B26" s="89" t="s">
        <v>138</v>
      </c>
      <c r="C26" s="99">
        <v>0.13</v>
      </c>
      <c r="D26" s="99">
        <f>C26</f>
        <v>0.13</v>
      </c>
      <c r="E26" s="99">
        <f>D26</f>
        <v>0.13</v>
      </c>
    </row>
    <row r="27" spans="2:5" x14ac:dyDescent="0.25">
      <c r="B27" s="91" t="s">
        <v>139</v>
      </c>
      <c r="C27" s="100">
        <v>0.13</v>
      </c>
      <c r="D27" s="100">
        <f>C27</f>
        <v>0.13</v>
      </c>
      <c r="E27" s="100">
        <f>D27</f>
        <v>0.13</v>
      </c>
    </row>
    <row r="28" spans="2:5" x14ac:dyDescent="0.25">
      <c r="C28" s="101"/>
      <c r="D28" s="101"/>
      <c r="E28" s="101"/>
    </row>
    <row r="29" spans="2:5" x14ac:dyDescent="0.25">
      <c r="B29" s="93" t="s">
        <v>140</v>
      </c>
      <c r="C29" s="94"/>
      <c r="D29" s="94"/>
      <c r="E29" s="102"/>
    </row>
    <row r="30" spans="2:5" x14ac:dyDescent="0.25">
      <c r="B30" s="77" t="s">
        <v>141</v>
      </c>
      <c r="C30" s="93" t="s">
        <v>142</v>
      </c>
      <c r="D30" s="95"/>
      <c r="E30" s="102" t="s">
        <v>143</v>
      </c>
    </row>
    <row r="31" spans="2:5" x14ac:dyDescent="0.25">
      <c r="B31" s="97" t="s">
        <v>144</v>
      </c>
      <c r="C31" s="103" t="s">
        <v>145</v>
      </c>
      <c r="D31" s="104"/>
      <c r="E31" s="98">
        <v>0</v>
      </c>
    </row>
    <row r="32" spans="2:5" x14ac:dyDescent="0.25">
      <c r="B32" s="89" t="s">
        <v>146</v>
      </c>
      <c r="C32" s="105" t="s">
        <v>147</v>
      </c>
      <c r="D32" s="106"/>
      <c r="E32" s="99">
        <v>0.15</v>
      </c>
    </row>
    <row r="33" spans="2:7" x14ac:dyDescent="0.25">
      <c r="B33" s="89" t="s">
        <v>148</v>
      </c>
      <c r="C33" s="105" t="s">
        <v>149</v>
      </c>
      <c r="D33" s="106"/>
      <c r="E33" s="99" t="s">
        <v>150</v>
      </c>
    </row>
    <row r="34" spans="2:7" x14ac:dyDescent="0.25">
      <c r="B34" s="89" t="s">
        <v>151</v>
      </c>
      <c r="C34" s="105" t="s">
        <v>152</v>
      </c>
      <c r="D34" s="106"/>
      <c r="E34" s="99">
        <v>0.6</v>
      </c>
    </row>
    <row r="35" spans="2:7" x14ac:dyDescent="0.25">
      <c r="B35" s="91" t="s">
        <v>153</v>
      </c>
      <c r="C35" s="107" t="s">
        <v>154</v>
      </c>
      <c r="D35" s="108"/>
      <c r="E35" s="100">
        <v>0.75</v>
      </c>
    </row>
    <row r="37" spans="2:7" x14ac:dyDescent="0.25">
      <c r="C37" s="109"/>
    </row>
    <row r="38" spans="2:7" x14ac:dyDescent="0.25">
      <c r="B38" s="93" t="s">
        <v>155</v>
      </c>
      <c r="C38" s="94"/>
      <c r="D38" s="95"/>
    </row>
    <row r="39" spans="2:7" ht="49.15" customHeight="1" x14ac:dyDescent="0.25">
      <c r="B39" s="78" t="s">
        <v>111</v>
      </c>
      <c r="C39" s="96" t="s">
        <v>156</v>
      </c>
      <c r="D39" s="96" t="s">
        <v>157</v>
      </c>
      <c r="E39" s="110"/>
    </row>
    <row r="40" spans="2:7" x14ac:dyDescent="0.25">
      <c r="B40" s="97" t="s">
        <v>158</v>
      </c>
      <c r="C40" s="111">
        <v>0.35</v>
      </c>
      <c r="D40" s="98">
        <v>0.15</v>
      </c>
    </row>
    <row r="41" spans="2:7" x14ac:dyDescent="0.25">
      <c r="B41" s="89" t="s">
        <v>159</v>
      </c>
      <c r="C41" s="112">
        <v>0.25</v>
      </c>
      <c r="D41" s="99">
        <v>7.0000000000000007E-2</v>
      </c>
    </row>
    <row r="42" spans="2:7" x14ac:dyDescent="0.25">
      <c r="B42" s="89" t="s">
        <v>160</v>
      </c>
      <c r="C42" s="112">
        <v>0.15</v>
      </c>
      <c r="D42" s="99">
        <v>0.03</v>
      </c>
    </row>
    <row r="43" spans="2:7" x14ac:dyDescent="0.25">
      <c r="B43" s="91" t="s">
        <v>161</v>
      </c>
      <c r="C43" s="113">
        <v>0.05</v>
      </c>
      <c r="D43" s="100">
        <v>0.03</v>
      </c>
    </row>
    <row r="45" spans="2:7" x14ac:dyDescent="0.25">
      <c r="B45" s="114" t="s">
        <v>111</v>
      </c>
      <c r="C45" s="115" t="s">
        <v>156</v>
      </c>
      <c r="D45" s="116" t="s">
        <v>157</v>
      </c>
      <c r="E45" s="117"/>
      <c r="F45" s="117"/>
      <c r="G45" s="117"/>
    </row>
    <row r="46" spans="2:7" x14ac:dyDescent="0.25">
      <c r="B46" s="118" t="s">
        <v>162</v>
      </c>
      <c r="C46" s="119">
        <v>0.1</v>
      </c>
      <c r="D46" s="119">
        <v>0.03</v>
      </c>
      <c r="E46" s="117"/>
      <c r="F46" s="117"/>
      <c r="G46" s="117"/>
    </row>
    <row r="47" spans="2:7" x14ac:dyDescent="0.25">
      <c r="B47" s="120" t="s">
        <v>163</v>
      </c>
      <c r="C47" s="161">
        <v>0.1</v>
      </c>
      <c r="D47" s="162"/>
      <c r="E47" s="117"/>
      <c r="F47" s="117"/>
      <c r="G47" s="117"/>
    </row>
    <row r="48" spans="2:7" x14ac:dyDescent="0.25">
      <c r="B48" s="117"/>
      <c r="C48" s="121"/>
      <c r="D48" s="122"/>
      <c r="E48" s="117"/>
      <c r="F48" s="117"/>
      <c r="G48" s="117"/>
    </row>
    <row r="49" spans="2:7" x14ac:dyDescent="0.25">
      <c r="B49" s="123" t="s">
        <v>111</v>
      </c>
      <c r="C49" s="115" t="s">
        <v>164</v>
      </c>
      <c r="D49" s="116" t="s">
        <v>165</v>
      </c>
      <c r="E49" s="117"/>
      <c r="F49" s="117"/>
      <c r="G49" s="117"/>
    </row>
    <row r="50" spans="2:7" x14ac:dyDescent="0.25">
      <c r="B50" s="114" t="s">
        <v>166</v>
      </c>
      <c r="C50" s="111">
        <v>0.25</v>
      </c>
      <c r="D50" s="111">
        <v>0.08</v>
      </c>
      <c r="E50" s="117"/>
      <c r="F50" s="117"/>
      <c r="G50" s="117"/>
    </row>
    <row r="51" spans="2:7" x14ac:dyDescent="0.25">
      <c r="B51" s="120" t="s">
        <v>167</v>
      </c>
      <c r="C51" s="113">
        <v>0.37</v>
      </c>
      <c r="D51" s="113">
        <v>0.12</v>
      </c>
      <c r="E51" s="117"/>
      <c r="F51" s="117"/>
      <c r="G51" s="117"/>
    </row>
    <row r="52" spans="2:7" x14ac:dyDescent="0.25">
      <c r="B52" s="117"/>
      <c r="C52" s="117"/>
      <c r="D52" s="117"/>
      <c r="E52" s="117"/>
      <c r="F52" s="117"/>
      <c r="G52" s="117"/>
    </row>
    <row r="53" spans="2:7" x14ac:dyDescent="0.25">
      <c r="B53" s="123" t="s">
        <v>111</v>
      </c>
      <c r="C53" s="123" t="s">
        <v>168</v>
      </c>
      <c r="D53" s="117"/>
      <c r="E53" s="117"/>
      <c r="F53" s="117"/>
      <c r="G53" s="117"/>
    </row>
    <row r="54" spans="2:7" x14ac:dyDescent="0.25">
      <c r="B54" s="123" t="s">
        <v>169</v>
      </c>
      <c r="C54" s="124">
        <v>0.05</v>
      </c>
      <c r="D54" s="117"/>
      <c r="E54" s="117"/>
      <c r="F54" s="117"/>
      <c r="G54" s="117"/>
    </row>
    <row r="57" spans="2:7" x14ac:dyDescent="0.25">
      <c r="B57" s="163" t="s">
        <v>170</v>
      </c>
      <c r="C57" s="164"/>
      <c r="D57" s="164"/>
      <c r="E57" s="164"/>
      <c r="F57" s="162"/>
    </row>
    <row r="58" spans="2:7" ht="43.5" customHeight="1" x14ac:dyDescent="0.25">
      <c r="B58" s="125" t="s">
        <v>171</v>
      </c>
      <c r="C58" s="165" t="s">
        <v>172</v>
      </c>
      <c r="D58" s="166"/>
      <c r="E58" s="166"/>
      <c r="F58" s="167"/>
    </row>
    <row r="59" spans="2:7" ht="24.4" customHeight="1" x14ac:dyDescent="0.25">
      <c r="B59" s="126" t="s">
        <v>173</v>
      </c>
      <c r="C59" s="155" t="s">
        <v>174</v>
      </c>
      <c r="D59" s="156"/>
      <c r="E59" s="156"/>
      <c r="F59" s="157"/>
    </row>
    <row r="60" spans="2:7" ht="31.5" x14ac:dyDescent="0.25">
      <c r="B60" s="126" t="s">
        <v>175</v>
      </c>
      <c r="C60" s="155" t="s">
        <v>176</v>
      </c>
      <c r="D60" s="156"/>
      <c r="E60" s="156"/>
      <c r="F60" s="157"/>
    </row>
    <row r="61" spans="2:7" ht="14.65" customHeight="1" x14ac:dyDescent="0.25">
      <c r="B61" s="126" t="s">
        <v>119</v>
      </c>
      <c r="C61" s="155" t="s">
        <v>177</v>
      </c>
      <c r="D61" s="156"/>
      <c r="E61" s="156"/>
      <c r="F61" s="157"/>
    </row>
    <row r="62" spans="2:7" ht="27" customHeight="1" x14ac:dyDescent="0.25">
      <c r="B62" s="126" t="s">
        <v>120</v>
      </c>
      <c r="C62" s="155" t="s">
        <v>178</v>
      </c>
      <c r="D62" s="156"/>
      <c r="E62" s="156"/>
      <c r="F62" s="157"/>
    </row>
    <row r="63" spans="2:7" x14ac:dyDescent="0.25">
      <c r="B63" s="127" t="s">
        <v>179</v>
      </c>
      <c r="C63" s="158" t="s">
        <v>180</v>
      </c>
      <c r="D63" s="159"/>
      <c r="E63" s="159"/>
      <c r="F63" s="160"/>
    </row>
    <row r="65" spans="2:4" x14ac:dyDescent="0.25">
      <c r="B65" s="128" t="s">
        <v>181</v>
      </c>
      <c r="C65" s="128" t="s">
        <v>182</v>
      </c>
      <c r="D65" s="78" t="s">
        <v>183</v>
      </c>
    </row>
    <row r="66" spans="2:4" x14ac:dyDescent="0.25">
      <c r="B66" s="128" t="s">
        <v>184</v>
      </c>
      <c r="C66" s="129">
        <v>3000000</v>
      </c>
      <c r="D66" s="130">
        <v>0.3</v>
      </c>
    </row>
    <row r="67" spans="2:4" x14ac:dyDescent="0.25">
      <c r="B67" s="131"/>
      <c r="C67" s="131"/>
      <c r="D67" s="132"/>
    </row>
    <row r="68" spans="2:4" x14ac:dyDescent="0.25">
      <c r="B68" s="133" t="s">
        <v>185</v>
      </c>
      <c r="C68" s="134" t="s">
        <v>182</v>
      </c>
      <c r="D68" s="119" t="s">
        <v>186</v>
      </c>
    </row>
    <row r="69" spans="2:4" x14ac:dyDescent="0.25">
      <c r="B69" s="125" t="s">
        <v>187</v>
      </c>
      <c r="C69" s="135">
        <v>1678496.1325310224</v>
      </c>
      <c r="D69" s="136">
        <v>0.15</v>
      </c>
    </row>
    <row r="70" spans="2:4" x14ac:dyDescent="0.25">
      <c r="B70" s="126" t="s">
        <v>188</v>
      </c>
      <c r="C70" s="137">
        <v>4876693.8750788299</v>
      </c>
      <c r="D70" s="138">
        <v>0.15</v>
      </c>
    </row>
    <row r="71" spans="2:4" x14ac:dyDescent="0.25">
      <c r="B71" s="126" t="s">
        <v>189</v>
      </c>
      <c r="C71" s="137">
        <v>2998265.694035151</v>
      </c>
      <c r="D71" s="138">
        <v>0.15</v>
      </c>
    </row>
    <row r="72" spans="2:4" x14ac:dyDescent="0.25">
      <c r="B72" s="126" t="s">
        <v>190</v>
      </c>
      <c r="C72" s="137">
        <v>3266104.5629656278</v>
      </c>
      <c r="D72" s="138">
        <v>0.15</v>
      </c>
    </row>
    <row r="73" spans="2:4" x14ac:dyDescent="0.25">
      <c r="B73" s="126" t="s">
        <v>191</v>
      </c>
      <c r="C73" s="137">
        <v>4710967.5492465133</v>
      </c>
      <c r="D73" s="138">
        <v>0.15</v>
      </c>
    </row>
    <row r="74" spans="2:4" x14ac:dyDescent="0.25">
      <c r="B74" s="126" t="s">
        <v>192</v>
      </c>
      <c r="C74" s="137">
        <v>4083279.1782685705</v>
      </c>
      <c r="D74" s="138">
        <v>3.0000000000000001E-3</v>
      </c>
    </row>
    <row r="75" spans="2:4" x14ac:dyDescent="0.25">
      <c r="B75" s="126" t="s">
        <v>193</v>
      </c>
      <c r="C75" s="137">
        <v>429013.77950230526</v>
      </c>
      <c r="D75" s="138">
        <v>0.15</v>
      </c>
    </row>
    <row r="76" spans="2:4" x14ac:dyDescent="0.25">
      <c r="B76" s="126" t="s">
        <v>194</v>
      </c>
      <c r="C76" s="137">
        <v>176160.90498423637</v>
      </c>
      <c r="D76" s="138">
        <v>0.05</v>
      </c>
    </row>
    <row r="77" spans="2:4" x14ac:dyDescent="0.25">
      <c r="B77" s="126" t="s">
        <v>195</v>
      </c>
      <c r="C77" s="137">
        <v>1377288.6344049035</v>
      </c>
      <c r="D77" s="138">
        <v>0</v>
      </c>
    </row>
    <row r="78" spans="2:4" x14ac:dyDescent="0.25">
      <c r="B78" s="126" t="s">
        <v>196</v>
      </c>
      <c r="C78" s="137">
        <v>7027670.7313980293</v>
      </c>
      <c r="D78" s="138">
        <v>0</v>
      </c>
    </row>
    <row r="79" spans="2:4" x14ac:dyDescent="0.25">
      <c r="B79" s="127" t="s">
        <v>197</v>
      </c>
      <c r="C79" s="139">
        <v>1000000</v>
      </c>
      <c r="D79" s="140">
        <v>0.15</v>
      </c>
    </row>
    <row r="81" spans="2:3" x14ac:dyDescent="0.25">
      <c r="B81" s="128" t="s">
        <v>198</v>
      </c>
      <c r="C81" s="141">
        <v>2000000</v>
      </c>
    </row>
    <row r="82" spans="2:3" x14ac:dyDescent="0.25">
      <c r="B82" s="128" t="s">
        <v>199</v>
      </c>
      <c r="C82" s="141">
        <v>0</v>
      </c>
    </row>
  </sheetData>
  <mergeCells count="8">
    <mergeCell ref="C62:F62"/>
    <mergeCell ref="C63:F63"/>
    <mergeCell ref="C47:D47"/>
    <mergeCell ref="B57:F57"/>
    <mergeCell ref="C58:F58"/>
    <mergeCell ref="C59:F59"/>
    <mergeCell ref="C60:F60"/>
    <mergeCell ref="C61:F6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05C4E-7521-493A-9735-56D5249E1654}">
  <dimension ref="B2:U21"/>
  <sheetViews>
    <sheetView workbookViewId="0"/>
  </sheetViews>
  <sheetFormatPr defaultRowHeight="15" x14ac:dyDescent="0.25"/>
  <cols>
    <col min="21" max="21" width="15.85546875" bestFit="1" customWidth="1"/>
  </cols>
  <sheetData>
    <row r="2" spans="2:21" x14ac:dyDescent="0.25">
      <c r="B2" s="13"/>
      <c r="C2" s="14"/>
      <c r="D2" s="148" t="s">
        <v>9</v>
      </c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</row>
    <row r="3" spans="2:21" x14ac:dyDescent="0.25">
      <c r="B3" s="15"/>
      <c r="C3" s="16"/>
      <c r="D3" s="17" t="s">
        <v>10</v>
      </c>
      <c r="E3" s="18" t="s">
        <v>11</v>
      </c>
      <c r="F3" s="18" t="s">
        <v>12</v>
      </c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18" t="s">
        <v>21</v>
      </c>
      <c r="P3" s="18" t="s">
        <v>22</v>
      </c>
      <c r="Q3" s="19" t="s">
        <v>23</v>
      </c>
      <c r="U3" s="142" t="s">
        <v>203</v>
      </c>
    </row>
    <row r="4" spans="2:21" x14ac:dyDescent="0.25">
      <c r="B4" s="149" t="s">
        <v>24</v>
      </c>
      <c r="C4" s="20" t="s">
        <v>25</v>
      </c>
      <c r="D4" s="13">
        <v>97</v>
      </c>
      <c r="E4" s="21">
        <v>0</v>
      </c>
      <c r="F4" s="21">
        <v>0</v>
      </c>
      <c r="G4" s="21">
        <v>0</v>
      </c>
      <c r="H4" s="21">
        <v>0</v>
      </c>
      <c r="I4" s="21">
        <v>0</v>
      </c>
      <c r="J4" s="21">
        <v>0</v>
      </c>
      <c r="K4" s="21">
        <v>0</v>
      </c>
      <c r="L4" s="21">
        <v>0</v>
      </c>
      <c r="M4" s="21">
        <v>0</v>
      </c>
      <c r="N4" s="21">
        <v>0</v>
      </c>
      <c r="O4" s="21">
        <v>0</v>
      </c>
      <c r="P4" s="21">
        <v>0</v>
      </c>
      <c r="Q4" s="14">
        <v>0</v>
      </c>
      <c r="S4" s="149" t="s">
        <v>204</v>
      </c>
      <c r="T4" s="145" t="s">
        <v>25</v>
      </c>
      <c r="U4" s="143">
        <v>150</v>
      </c>
    </row>
    <row r="5" spans="2:21" x14ac:dyDescent="0.25">
      <c r="B5" s="149"/>
      <c r="C5" s="22" t="s">
        <v>26</v>
      </c>
      <c r="D5" s="23">
        <v>231</v>
      </c>
      <c r="E5">
        <v>12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 s="24">
        <v>0</v>
      </c>
      <c r="S5" s="149"/>
      <c r="T5" s="146" t="s">
        <v>26</v>
      </c>
      <c r="U5" s="143">
        <v>350</v>
      </c>
    </row>
    <row r="6" spans="2:21" x14ac:dyDescent="0.25">
      <c r="B6" s="149"/>
      <c r="C6" s="25" t="s">
        <v>27</v>
      </c>
      <c r="D6" s="23">
        <v>384</v>
      </c>
      <c r="E6">
        <v>107</v>
      </c>
      <c r="F6">
        <v>41</v>
      </c>
      <c r="G6">
        <v>2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 s="24">
        <v>0</v>
      </c>
      <c r="S6" s="149"/>
      <c r="T6" s="146" t="s">
        <v>27</v>
      </c>
      <c r="U6" s="143">
        <v>750</v>
      </c>
    </row>
    <row r="7" spans="2:21" x14ac:dyDescent="0.25">
      <c r="B7" s="149"/>
      <c r="C7" s="25" t="s">
        <v>28</v>
      </c>
      <c r="D7" s="23">
        <v>97</v>
      </c>
      <c r="E7">
        <v>310</v>
      </c>
      <c r="F7">
        <v>330</v>
      </c>
      <c r="G7">
        <v>179</v>
      </c>
      <c r="H7">
        <v>53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 s="24">
        <v>0</v>
      </c>
      <c r="S7" s="149"/>
      <c r="T7" s="146" t="s">
        <v>28</v>
      </c>
      <c r="U7" s="143">
        <v>900</v>
      </c>
    </row>
    <row r="8" spans="2:21" x14ac:dyDescent="0.25">
      <c r="B8" s="149"/>
      <c r="C8" s="25" t="s">
        <v>29</v>
      </c>
      <c r="D8" s="23">
        <v>49</v>
      </c>
      <c r="E8">
        <v>317</v>
      </c>
      <c r="F8">
        <v>337</v>
      </c>
      <c r="G8">
        <v>129</v>
      </c>
      <c r="H8">
        <v>116</v>
      </c>
      <c r="I8">
        <v>41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 s="24">
        <v>0</v>
      </c>
      <c r="S8" s="149"/>
      <c r="T8" s="146" t="s">
        <v>29</v>
      </c>
      <c r="U8" s="143">
        <v>1200</v>
      </c>
    </row>
    <row r="9" spans="2:21" x14ac:dyDescent="0.25">
      <c r="B9" s="149"/>
      <c r="C9" s="25" t="s">
        <v>11</v>
      </c>
      <c r="D9" s="23">
        <v>0</v>
      </c>
      <c r="E9">
        <v>112</v>
      </c>
      <c r="F9">
        <v>556</v>
      </c>
      <c r="G9">
        <v>152</v>
      </c>
      <c r="H9">
        <v>132</v>
      </c>
      <c r="I9">
        <v>53</v>
      </c>
      <c r="J9">
        <v>5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 s="24">
        <v>0</v>
      </c>
      <c r="S9" s="149"/>
      <c r="T9" s="146" t="s">
        <v>11</v>
      </c>
      <c r="U9" s="143">
        <v>1300</v>
      </c>
    </row>
    <row r="10" spans="2:21" x14ac:dyDescent="0.25">
      <c r="B10" s="149"/>
      <c r="C10" s="25" t="s">
        <v>12</v>
      </c>
      <c r="D10" s="23">
        <v>0</v>
      </c>
      <c r="E10">
        <v>0</v>
      </c>
      <c r="F10">
        <v>124</v>
      </c>
      <c r="G10">
        <v>567</v>
      </c>
      <c r="H10">
        <v>124</v>
      </c>
      <c r="I10">
        <v>104</v>
      </c>
      <c r="J10">
        <v>76</v>
      </c>
      <c r="K10">
        <v>20</v>
      </c>
      <c r="L10">
        <v>15</v>
      </c>
      <c r="M10">
        <v>0</v>
      </c>
      <c r="N10">
        <v>0</v>
      </c>
      <c r="O10">
        <v>0</v>
      </c>
      <c r="P10">
        <v>0</v>
      </c>
      <c r="Q10" s="24">
        <v>0</v>
      </c>
      <c r="S10" s="149"/>
      <c r="T10" s="146" t="s">
        <v>12</v>
      </c>
      <c r="U10" s="143">
        <v>1400</v>
      </c>
    </row>
    <row r="11" spans="2:21" x14ac:dyDescent="0.25">
      <c r="B11" s="149"/>
      <c r="C11" s="25" t="s">
        <v>13</v>
      </c>
      <c r="D11" s="23">
        <v>0</v>
      </c>
      <c r="E11">
        <v>0</v>
      </c>
      <c r="F11">
        <v>0</v>
      </c>
      <c r="G11">
        <v>106</v>
      </c>
      <c r="H11">
        <v>640</v>
      </c>
      <c r="I11">
        <v>146</v>
      </c>
      <c r="J11">
        <v>97</v>
      </c>
      <c r="K11">
        <v>53</v>
      </c>
      <c r="L11">
        <v>9</v>
      </c>
      <c r="M11">
        <v>0</v>
      </c>
      <c r="N11">
        <v>0</v>
      </c>
      <c r="O11">
        <v>0</v>
      </c>
      <c r="P11">
        <v>0</v>
      </c>
      <c r="Q11" s="24">
        <v>0</v>
      </c>
      <c r="S11" s="149"/>
      <c r="T11" s="146" t="s">
        <v>13</v>
      </c>
      <c r="U11" s="143">
        <v>1400</v>
      </c>
    </row>
    <row r="12" spans="2:21" x14ac:dyDescent="0.25">
      <c r="B12" s="149"/>
      <c r="C12" s="25" t="s">
        <v>14</v>
      </c>
      <c r="D12" s="23">
        <v>0</v>
      </c>
      <c r="E12">
        <v>0</v>
      </c>
      <c r="F12">
        <v>0</v>
      </c>
      <c r="G12">
        <v>0</v>
      </c>
      <c r="H12">
        <v>161</v>
      </c>
      <c r="I12">
        <v>590</v>
      </c>
      <c r="J12">
        <v>129</v>
      </c>
      <c r="K12">
        <v>86</v>
      </c>
      <c r="L12">
        <v>65</v>
      </c>
      <c r="M12">
        <v>41</v>
      </c>
      <c r="N12">
        <v>0</v>
      </c>
      <c r="O12">
        <v>0</v>
      </c>
      <c r="P12">
        <v>0</v>
      </c>
      <c r="Q12" s="24">
        <v>0</v>
      </c>
      <c r="S12" s="149"/>
      <c r="T12" s="146" t="s">
        <v>14</v>
      </c>
      <c r="U12" s="143">
        <v>1500</v>
      </c>
    </row>
    <row r="13" spans="2:21" x14ac:dyDescent="0.25">
      <c r="B13" s="149"/>
      <c r="C13" s="25" t="s">
        <v>15</v>
      </c>
      <c r="D13" s="23">
        <v>0</v>
      </c>
      <c r="E13">
        <v>0</v>
      </c>
      <c r="F13">
        <v>0</v>
      </c>
      <c r="G13">
        <v>0</v>
      </c>
      <c r="H13">
        <v>0</v>
      </c>
      <c r="I13">
        <v>99</v>
      </c>
      <c r="J13">
        <v>634</v>
      </c>
      <c r="K13">
        <v>293</v>
      </c>
      <c r="L13">
        <v>63</v>
      </c>
      <c r="M13">
        <v>4</v>
      </c>
      <c r="N13">
        <v>0</v>
      </c>
      <c r="O13">
        <v>0</v>
      </c>
      <c r="P13">
        <v>0</v>
      </c>
      <c r="Q13" s="24">
        <v>0</v>
      </c>
      <c r="S13" s="149"/>
      <c r="T13" s="146" t="s">
        <v>15</v>
      </c>
      <c r="U13" s="143">
        <v>1500</v>
      </c>
    </row>
    <row r="14" spans="2:21" x14ac:dyDescent="0.25">
      <c r="B14" s="149"/>
      <c r="C14" s="25" t="s">
        <v>16</v>
      </c>
      <c r="D14" s="23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101</v>
      </c>
      <c r="K14">
        <v>535</v>
      </c>
      <c r="L14">
        <v>321</v>
      </c>
      <c r="M14">
        <v>78</v>
      </c>
      <c r="N14">
        <v>66</v>
      </c>
      <c r="O14">
        <v>14</v>
      </c>
      <c r="P14">
        <v>0</v>
      </c>
      <c r="Q14" s="24">
        <v>0</v>
      </c>
      <c r="S14" s="149"/>
      <c r="T14" s="146" t="s">
        <v>16</v>
      </c>
      <c r="U14" s="143">
        <v>1700</v>
      </c>
    </row>
    <row r="15" spans="2:21" x14ac:dyDescent="0.25">
      <c r="B15" s="149"/>
      <c r="C15" s="25" t="s">
        <v>17</v>
      </c>
      <c r="D15" s="23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103</v>
      </c>
      <c r="L15">
        <v>623</v>
      </c>
      <c r="M15">
        <v>194</v>
      </c>
      <c r="N15">
        <v>116</v>
      </c>
      <c r="O15">
        <v>78</v>
      </c>
      <c r="P15">
        <v>23</v>
      </c>
      <c r="Q15" s="24">
        <v>0</v>
      </c>
      <c r="S15" s="149"/>
      <c r="T15" s="146" t="s">
        <v>17</v>
      </c>
      <c r="U15" s="143">
        <v>1800</v>
      </c>
    </row>
    <row r="16" spans="2:21" x14ac:dyDescent="0.25">
      <c r="B16" s="149"/>
      <c r="C16" s="25" t="s">
        <v>18</v>
      </c>
      <c r="D16" s="23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105</v>
      </c>
      <c r="M16">
        <v>581</v>
      </c>
      <c r="N16">
        <v>293</v>
      </c>
      <c r="O16">
        <v>92</v>
      </c>
      <c r="P16">
        <v>57</v>
      </c>
      <c r="Q16" s="24">
        <v>19</v>
      </c>
      <c r="S16" s="149"/>
      <c r="T16" s="146" t="s">
        <v>18</v>
      </c>
      <c r="U16" s="143">
        <v>1750</v>
      </c>
    </row>
    <row r="17" spans="2:21" x14ac:dyDescent="0.25">
      <c r="B17" s="149"/>
      <c r="C17" s="25" t="s">
        <v>19</v>
      </c>
      <c r="D17" s="23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117</v>
      </c>
      <c r="N17">
        <v>552</v>
      </c>
      <c r="O17">
        <v>231</v>
      </c>
      <c r="P17">
        <v>172</v>
      </c>
      <c r="Q17" s="24">
        <v>65</v>
      </c>
      <c r="S17" s="149"/>
      <c r="T17" s="146" t="s">
        <v>19</v>
      </c>
      <c r="U17" s="143">
        <v>1700</v>
      </c>
    </row>
    <row r="18" spans="2:21" x14ac:dyDescent="0.25">
      <c r="B18" s="149"/>
      <c r="C18" s="25" t="s">
        <v>20</v>
      </c>
      <c r="D18" s="23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135</v>
      </c>
      <c r="O18">
        <v>584</v>
      </c>
      <c r="P18">
        <v>302</v>
      </c>
      <c r="Q18" s="24">
        <v>95</v>
      </c>
      <c r="S18" s="149"/>
      <c r="T18" s="146" t="s">
        <v>20</v>
      </c>
      <c r="U18" s="143">
        <v>1750</v>
      </c>
    </row>
    <row r="19" spans="2:21" x14ac:dyDescent="0.25">
      <c r="B19" s="149"/>
      <c r="C19" s="25" t="s">
        <v>21</v>
      </c>
      <c r="D19" s="23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163</v>
      </c>
      <c r="P19">
        <v>576</v>
      </c>
      <c r="Q19" s="24">
        <v>195</v>
      </c>
      <c r="S19" s="149"/>
      <c r="T19" s="146" t="s">
        <v>21</v>
      </c>
      <c r="U19" s="143">
        <v>1750</v>
      </c>
    </row>
    <row r="20" spans="2:21" x14ac:dyDescent="0.25">
      <c r="B20" s="149"/>
      <c r="C20" s="25" t="s">
        <v>22</v>
      </c>
      <c r="D20" s="23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131</v>
      </c>
      <c r="Q20" s="24">
        <v>603</v>
      </c>
      <c r="S20" s="149"/>
      <c r="T20" s="146" t="s">
        <v>22</v>
      </c>
      <c r="U20" s="143">
        <v>1800</v>
      </c>
    </row>
    <row r="21" spans="2:21" x14ac:dyDescent="0.25">
      <c r="B21" s="149"/>
      <c r="C21" s="26" t="s">
        <v>23</v>
      </c>
      <c r="D21" s="15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16">
        <v>165</v>
      </c>
      <c r="S21" s="149"/>
      <c r="T21" s="147" t="s">
        <v>23</v>
      </c>
      <c r="U21" s="144">
        <v>1800</v>
      </c>
    </row>
  </sheetData>
  <mergeCells count="3">
    <mergeCell ref="D2:Q2"/>
    <mergeCell ref="B4:B21"/>
    <mergeCell ref="S4:S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79BAD-F616-44D3-B561-6E346AAA7947}">
  <dimension ref="A1:M20"/>
  <sheetViews>
    <sheetView workbookViewId="0">
      <selection activeCell="A22" sqref="A22"/>
    </sheetView>
  </sheetViews>
  <sheetFormatPr defaultRowHeight="15" x14ac:dyDescent="0.25"/>
  <cols>
    <col min="1" max="1" width="38" bestFit="1" customWidth="1"/>
    <col min="2" max="2" width="20.42578125" bestFit="1" customWidth="1"/>
  </cols>
  <sheetData>
    <row r="1" spans="1:13" ht="22.5" x14ac:dyDescent="0.3">
      <c r="A1" s="2" t="s">
        <v>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5.75" x14ac:dyDescent="0.25">
      <c r="A2" s="6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5.75" x14ac:dyDescent="0.2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32.25" thickBot="1" x14ac:dyDescent="0.3">
      <c r="A5" s="29" t="s">
        <v>32</v>
      </c>
      <c r="B5" s="32" t="s">
        <v>33</v>
      </c>
      <c r="C5" s="32" t="s">
        <v>34</v>
      </c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6.5" thickBot="1" x14ac:dyDescent="0.3">
      <c r="A6" s="30">
        <v>0</v>
      </c>
      <c r="B6" s="33">
        <v>0</v>
      </c>
      <c r="C6" s="33">
        <v>0</v>
      </c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6.5" thickBot="1" x14ac:dyDescent="0.3">
      <c r="A7" s="30">
        <v>1</v>
      </c>
      <c r="B7" s="33">
        <v>1.1299999999999999E-2</v>
      </c>
      <c r="C7" s="33">
        <v>120.74</v>
      </c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6.5" thickBot="1" x14ac:dyDescent="0.3">
      <c r="A8" s="30">
        <v>2</v>
      </c>
      <c r="B8" s="33">
        <v>1.35E-2</v>
      </c>
      <c r="C8" s="33">
        <v>146.38</v>
      </c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6.5" thickBot="1" x14ac:dyDescent="0.3">
      <c r="A9" s="30">
        <v>3</v>
      </c>
      <c r="B9" s="33">
        <v>1.6199999999999999E-2</v>
      </c>
      <c r="C9" s="33">
        <v>168.19</v>
      </c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6.5" thickBot="1" x14ac:dyDescent="0.3">
      <c r="A10" s="30">
        <v>4</v>
      </c>
      <c r="B10" s="33">
        <v>1.9400000000000001E-2</v>
      </c>
      <c r="C10" s="33">
        <v>190.02</v>
      </c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6.5" thickBot="1" x14ac:dyDescent="0.3">
      <c r="A11" s="30">
        <v>5</v>
      </c>
      <c r="B11" s="33">
        <v>2.2100000000000002E-2</v>
      </c>
      <c r="C11" s="33">
        <v>209.85</v>
      </c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5.75" x14ac:dyDescent="0.25">
      <c r="A13" s="7" t="s">
        <v>35</v>
      </c>
      <c r="B13" s="1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5.75" x14ac:dyDescent="0.25">
      <c r="A14" s="11" t="s">
        <v>36</v>
      </c>
      <c r="B14" s="1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15.75" x14ac:dyDescent="0.25">
      <c r="A15" s="11" t="s">
        <v>37</v>
      </c>
      <c r="B15" s="1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5.75" x14ac:dyDescent="0.25">
      <c r="A16" s="11" t="s">
        <v>38</v>
      </c>
      <c r="B16" s="1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15.75" x14ac:dyDescent="0.25">
      <c r="A17" s="11" t="s">
        <v>39</v>
      </c>
      <c r="B17" s="1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15.75" x14ac:dyDescent="0.25">
      <c r="A19" s="34" t="s">
        <v>40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15.75" x14ac:dyDescent="0.25">
      <c r="A20" s="11" t="s">
        <v>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5AEBF-4572-4DEE-85F2-2993945574DB}">
  <dimension ref="A1:M12"/>
  <sheetViews>
    <sheetView zoomScaleNormal="100" workbookViewId="0"/>
  </sheetViews>
  <sheetFormatPr defaultRowHeight="15" x14ac:dyDescent="0.25"/>
  <cols>
    <col min="2" max="2" width="43.42578125" bestFit="1" customWidth="1"/>
    <col min="3" max="3" width="7.85546875" bestFit="1" customWidth="1"/>
  </cols>
  <sheetData>
    <row r="1" spans="1:13" ht="22.5" x14ac:dyDescent="0.3">
      <c r="A1" s="2" t="s">
        <v>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5.75" x14ac:dyDescent="0.25">
      <c r="A2" s="5" t="s">
        <v>41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5.75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6.5" thickBot="1" x14ac:dyDescent="0.3">
      <c r="A4" s="4"/>
      <c r="B4" s="35" t="s">
        <v>42</v>
      </c>
      <c r="C4" s="36">
        <v>0.82</v>
      </c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6.5" thickBot="1" x14ac:dyDescent="0.3">
      <c r="A5" s="4"/>
      <c r="B5" s="37" t="s">
        <v>43</v>
      </c>
      <c r="C5" s="38">
        <v>0.17399999999999999</v>
      </c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6.5" thickBot="1" x14ac:dyDescent="0.3">
      <c r="A6" s="4"/>
      <c r="B6" s="37" t="s">
        <v>44</v>
      </c>
      <c r="C6" s="38">
        <v>4.5999999999999999E-2</v>
      </c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6.5" thickBot="1" x14ac:dyDescent="0.3">
      <c r="A7" s="4"/>
      <c r="B7" s="37" t="s">
        <v>45</v>
      </c>
      <c r="C7" s="38">
        <v>2.1999999999999999E-2</v>
      </c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6.5" thickBot="1" x14ac:dyDescent="0.3">
      <c r="A8" s="4"/>
      <c r="B8" s="37" t="s">
        <v>46</v>
      </c>
      <c r="C8" s="39">
        <v>2.2799999999999998</v>
      </c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6.5" thickBot="1" x14ac:dyDescent="0.3">
      <c r="A9" s="4"/>
      <c r="B9" s="37" t="s">
        <v>47</v>
      </c>
      <c r="C9" s="39">
        <v>1.75</v>
      </c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6.5" thickBot="1" x14ac:dyDescent="0.3">
      <c r="A10" s="4"/>
      <c r="B10" s="37" t="s">
        <v>48</v>
      </c>
      <c r="C10" s="40">
        <v>0.21</v>
      </c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5.75" x14ac:dyDescent="0.25">
      <c r="A11" s="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.75" x14ac:dyDescent="0.25">
      <c r="A12" s="41" t="s">
        <v>49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E6F57-6DA4-4402-9137-FA33DBAC3FCA}">
  <dimension ref="A1:H2"/>
  <sheetViews>
    <sheetView workbookViewId="0"/>
  </sheetViews>
  <sheetFormatPr defaultRowHeight="15" x14ac:dyDescent="0.25"/>
  <cols>
    <col min="1" max="1" width="47.7109375" bestFit="1" customWidth="1"/>
    <col min="2" max="2" width="11.7109375" bestFit="1" customWidth="1"/>
  </cols>
  <sheetData>
    <row r="1" spans="1:8" ht="22.5" x14ac:dyDescent="0.3">
      <c r="A1" s="2" t="s">
        <v>50</v>
      </c>
      <c r="B1" s="4"/>
      <c r="C1" s="4"/>
      <c r="D1" s="4"/>
      <c r="E1" s="4"/>
      <c r="F1" s="4"/>
      <c r="G1" s="4"/>
      <c r="H1" s="4"/>
    </row>
    <row r="2" spans="1:8" ht="15.75" x14ac:dyDescent="0.25">
      <c r="A2" s="5" t="s">
        <v>75</v>
      </c>
      <c r="B2" s="4"/>
      <c r="C2" s="4"/>
      <c r="D2" s="4"/>
      <c r="E2" s="4"/>
      <c r="F2" s="4"/>
      <c r="G2" s="4"/>
      <c r="H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4D4F8-C098-4C1F-86DC-ABA1CC149A9C}">
  <dimension ref="B1:E29"/>
  <sheetViews>
    <sheetView workbookViewId="0">
      <selection activeCell="A2" sqref="A2"/>
    </sheetView>
  </sheetViews>
  <sheetFormatPr defaultRowHeight="15" x14ac:dyDescent="0.25"/>
  <cols>
    <col min="2" max="2" width="19.28515625" bestFit="1" customWidth="1"/>
    <col min="3" max="3" width="21.7109375" bestFit="1" customWidth="1"/>
    <col min="4" max="4" width="13.140625" bestFit="1" customWidth="1"/>
    <col min="5" max="5" width="16.7109375" bestFit="1" customWidth="1"/>
  </cols>
  <sheetData>
    <row r="1" spans="2:5" ht="15.75" thickBot="1" x14ac:dyDescent="0.3"/>
    <row r="2" spans="2:5" ht="15.75" thickBot="1" x14ac:dyDescent="0.3">
      <c r="B2" s="150" t="s">
        <v>51</v>
      </c>
      <c r="C2" s="151"/>
      <c r="D2" s="42"/>
      <c r="E2" s="42"/>
    </row>
    <row r="3" spans="2:5" x14ac:dyDescent="0.25">
      <c r="B3" s="43" t="s">
        <v>52</v>
      </c>
      <c r="C3" s="44">
        <v>0.05</v>
      </c>
      <c r="D3" s="42"/>
      <c r="E3" s="42"/>
    </row>
    <row r="4" spans="2:5" x14ac:dyDescent="0.25">
      <c r="B4" s="43" t="s">
        <v>53</v>
      </c>
      <c r="C4" s="44">
        <v>6.5000000000000002E-2</v>
      </c>
      <c r="D4" s="42"/>
      <c r="E4" s="42"/>
    </row>
    <row r="5" spans="2:5" ht="15.75" thickBot="1" x14ac:dyDescent="0.3">
      <c r="B5" s="45" t="s">
        <v>54</v>
      </c>
      <c r="C5" s="46" t="s">
        <v>55</v>
      </c>
      <c r="D5" s="42"/>
      <c r="E5" s="42"/>
    </row>
    <row r="6" spans="2:5" ht="15.75" thickBot="1" x14ac:dyDescent="0.3">
      <c r="B6" s="42"/>
      <c r="C6" s="42"/>
      <c r="D6" s="42"/>
      <c r="E6" s="42"/>
    </row>
    <row r="7" spans="2:5" ht="15.75" thickBot="1" x14ac:dyDescent="0.3">
      <c r="B7" s="152" t="s">
        <v>56</v>
      </c>
      <c r="C7" s="153"/>
      <c r="D7" s="42"/>
      <c r="E7" s="42"/>
    </row>
    <row r="8" spans="2:5" ht="15.75" thickBot="1" x14ac:dyDescent="0.3">
      <c r="B8" s="47" t="s">
        <v>57</v>
      </c>
      <c r="C8" s="48">
        <v>525</v>
      </c>
      <c r="D8" s="42"/>
      <c r="E8" s="42"/>
    </row>
    <row r="9" spans="2:5" x14ac:dyDescent="0.25">
      <c r="B9" s="42"/>
      <c r="C9" s="42"/>
      <c r="D9" s="42"/>
      <c r="E9" s="42"/>
    </row>
    <row r="10" spans="2:5" ht="15.75" thickBot="1" x14ac:dyDescent="0.3">
      <c r="B10" s="42"/>
      <c r="C10" s="42"/>
      <c r="D10" s="42"/>
      <c r="E10" s="42"/>
    </row>
    <row r="11" spans="2:5" ht="15.75" thickBot="1" x14ac:dyDescent="0.3">
      <c r="B11" s="150" t="s">
        <v>58</v>
      </c>
      <c r="C11" s="154"/>
      <c r="D11" s="151"/>
      <c r="E11" s="42"/>
    </row>
    <row r="12" spans="2:5" ht="15.75" thickBot="1" x14ac:dyDescent="0.3">
      <c r="B12" s="45" t="s">
        <v>59</v>
      </c>
      <c r="C12" s="49" t="s">
        <v>60</v>
      </c>
      <c r="D12" s="49" t="s">
        <v>61</v>
      </c>
      <c r="E12" s="42"/>
    </row>
    <row r="13" spans="2:5" x14ac:dyDescent="0.25">
      <c r="B13" s="43">
        <v>417</v>
      </c>
      <c r="C13" s="50">
        <v>30</v>
      </c>
      <c r="D13" s="50">
        <v>8</v>
      </c>
      <c r="E13" s="42"/>
    </row>
    <row r="14" spans="2:5" x14ac:dyDescent="0.25">
      <c r="B14" s="43">
        <v>258</v>
      </c>
      <c r="C14" s="50">
        <v>40</v>
      </c>
      <c r="D14" s="50">
        <v>14</v>
      </c>
      <c r="E14" s="42"/>
    </row>
    <row r="15" spans="2:5" ht="15.75" thickBot="1" x14ac:dyDescent="0.3">
      <c r="B15" s="45">
        <v>91</v>
      </c>
      <c r="C15" s="46">
        <v>50</v>
      </c>
      <c r="D15" s="46">
        <v>22</v>
      </c>
      <c r="E15" s="42"/>
    </row>
    <row r="16" spans="2:5" ht="15.75" thickBot="1" x14ac:dyDescent="0.3">
      <c r="B16" s="42"/>
      <c r="C16" s="42"/>
      <c r="D16" s="42"/>
      <c r="E16" s="42"/>
    </row>
    <row r="17" spans="2:5" ht="15.75" thickBot="1" x14ac:dyDescent="0.3">
      <c r="B17" s="150" t="s">
        <v>62</v>
      </c>
      <c r="C17" s="154"/>
      <c r="D17" s="154"/>
      <c r="E17" s="151"/>
    </row>
    <row r="18" spans="2:5" ht="15.75" thickBot="1" x14ac:dyDescent="0.3">
      <c r="B18" s="45" t="s">
        <v>59</v>
      </c>
      <c r="C18" s="49" t="s">
        <v>60</v>
      </c>
      <c r="D18" s="51" t="s">
        <v>63</v>
      </c>
      <c r="E18" s="52" t="s">
        <v>64</v>
      </c>
    </row>
    <row r="19" spans="2:5" x14ac:dyDescent="0.25">
      <c r="B19" s="43">
        <v>45</v>
      </c>
      <c r="C19" s="50">
        <v>70</v>
      </c>
      <c r="D19" s="53" t="s">
        <v>65</v>
      </c>
      <c r="E19" s="54">
        <v>65</v>
      </c>
    </row>
    <row r="20" spans="2:5" x14ac:dyDescent="0.25">
      <c r="B20" s="43">
        <v>33</v>
      </c>
      <c r="C20" s="50">
        <v>70</v>
      </c>
      <c r="D20" s="53" t="s">
        <v>66</v>
      </c>
      <c r="E20" s="55" t="s">
        <v>67</v>
      </c>
    </row>
    <row r="21" spans="2:5" ht="15.75" thickBot="1" x14ac:dyDescent="0.3">
      <c r="B21" s="45">
        <v>76</v>
      </c>
      <c r="C21" s="46">
        <v>80</v>
      </c>
      <c r="D21" s="56" t="s">
        <v>66</v>
      </c>
      <c r="E21" s="57" t="s">
        <v>67</v>
      </c>
    </row>
    <row r="22" spans="2:5" ht="15.75" thickBot="1" x14ac:dyDescent="0.3">
      <c r="B22" s="42"/>
      <c r="C22" s="42"/>
      <c r="D22" s="42"/>
      <c r="E22" s="42"/>
    </row>
    <row r="23" spans="2:5" ht="15.75" thickBot="1" x14ac:dyDescent="0.3">
      <c r="B23" s="150" t="s">
        <v>68</v>
      </c>
      <c r="C23" s="151"/>
      <c r="D23" s="42"/>
      <c r="E23" s="42"/>
    </row>
    <row r="24" spans="2:5" ht="30.75" thickBot="1" x14ac:dyDescent="0.3">
      <c r="B24" s="45" t="s">
        <v>60</v>
      </c>
      <c r="C24" s="58" t="s">
        <v>69</v>
      </c>
      <c r="D24" s="42"/>
      <c r="E24" s="42"/>
    </row>
    <row r="25" spans="2:5" x14ac:dyDescent="0.25">
      <c r="B25" s="43" t="s">
        <v>70</v>
      </c>
      <c r="C25" s="59">
        <v>11750</v>
      </c>
      <c r="D25" s="42"/>
      <c r="E25" s="42"/>
    </row>
    <row r="26" spans="2:5" x14ac:dyDescent="0.25">
      <c r="B26" s="43" t="s">
        <v>71</v>
      </c>
      <c r="C26" s="60">
        <v>2800</v>
      </c>
      <c r="D26" s="42"/>
      <c r="E26" s="42"/>
    </row>
    <row r="27" spans="2:5" x14ac:dyDescent="0.25">
      <c r="B27" s="43" t="s">
        <v>72</v>
      </c>
      <c r="C27" s="60">
        <v>3250</v>
      </c>
      <c r="D27" s="42"/>
      <c r="E27" s="42"/>
    </row>
    <row r="28" spans="2:5" x14ac:dyDescent="0.25">
      <c r="B28" s="43" t="s">
        <v>73</v>
      </c>
      <c r="C28" s="60">
        <v>3675</v>
      </c>
      <c r="D28" s="42"/>
      <c r="E28" s="42"/>
    </row>
    <row r="29" spans="2:5" ht="15.75" thickBot="1" x14ac:dyDescent="0.3">
      <c r="B29" s="45" t="s">
        <v>74</v>
      </c>
      <c r="C29" s="61">
        <v>4250</v>
      </c>
      <c r="D29" s="42"/>
      <c r="E29" s="42"/>
    </row>
  </sheetData>
  <mergeCells count="5">
    <mergeCell ref="B2:C2"/>
    <mergeCell ref="B7:C7"/>
    <mergeCell ref="B11:D11"/>
    <mergeCell ref="B17:E17"/>
    <mergeCell ref="B23:C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F2C69-4B5D-418D-A161-973524421DCA}">
  <dimension ref="A1:I27"/>
  <sheetViews>
    <sheetView zoomScaleNormal="100" workbookViewId="0"/>
  </sheetViews>
  <sheetFormatPr defaultRowHeight="15" x14ac:dyDescent="0.25"/>
  <cols>
    <col min="1" max="1" width="8.140625" bestFit="1" customWidth="1"/>
    <col min="2" max="2" width="4.7109375" bestFit="1" customWidth="1"/>
    <col min="3" max="3" width="18.42578125" bestFit="1" customWidth="1"/>
    <col min="4" max="4" width="17.28515625" bestFit="1" customWidth="1"/>
    <col min="5" max="5" width="9" bestFit="1" customWidth="1"/>
    <col min="6" max="6" width="16.7109375" bestFit="1" customWidth="1"/>
    <col min="7" max="7" width="17" bestFit="1" customWidth="1"/>
    <col min="8" max="8" width="24.140625" bestFit="1" customWidth="1"/>
    <col min="9" max="9" width="22.7109375" bestFit="1" customWidth="1"/>
  </cols>
  <sheetData>
    <row r="1" spans="1:9" ht="22.5" x14ac:dyDescent="0.3">
      <c r="A1" s="2" t="s">
        <v>76</v>
      </c>
      <c r="B1" s="4"/>
      <c r="C1" s="4"/>
      <c r="D1" s="4"/>
      <c r="E1" s="4"/>
      <c r="F1" s="4"/>
      <c r="G1" s="4"/>
      <c r="H1" s="4"/>
      <c r="I1" s="4"/>
    </row>
    <row r="2" spans="1:9" ht="15.75" x14ac:dyDescent="0.25">
      <c r="A2" s="5" t="s">
        <v>77</v>
      </c>
      <c r="B2" s="4"/>
      <c r="C2" s="4"/>
      <c r="D2" s="4"/>
      <c r="E2" s="4"/>
      <c r="F2" s="4"/>
      <c r="G2" s="4"/>
      <c r="H2" s="4"/>
      <c r="I2" s="4"/>
    </row>
    <row r="3" spans="1:9" ht="16.5" thickBot="1" x14ac:dyDescent="0.3">
      <c r="A3" s="5"/>
      <c r="B3" s="4"/>
      <c r="C3" s="4"/>
      <c r="D3" s="4"/>
      <c r="E3" s="4"/>
      <c r="F3" s="4"/>
      <c r="G3" s="4"/>
      <c r="H3" s="4"/>
      <c r="I3" s="4"/>
    </row>
    <row r="4" spans="1:9" ht="16.5" thickBot="1" x14ac:dyDescent="0.3">
      <c r="A4" s="62" t="s">
        <v>78</v>
      </c>
      <c r="B4" s="63" t="s">
        <v>79</v>
      </c>
      <c r="C4" s="63" t="s">
        <v>80</v>
      </c>
      <c r="D4" s="63" t="s">
        <v>81</v>
      </c>
      <c r="E4" s="63" t="s">
        <v>82</v>
      </c>
      <c r="F4" s="63" t="s">
        <v>83</v>
      </c>
      <c r="G4" s="63" t="s">
        <v>84</v>
      </c>
      <c r="H4" s="63" t="s">
        <v>85</v>
      </c>
      <c r="I4" s="63" t="s">
        <v>86</v>
      </c>
    </row>
    <row r="5" spans="1:9" ht="16.5" thickBot="1" x14ac:dyDescent="0.3">
      <c r="A5" s="64" t="s">
        <v>87</v>
      </c>
      <c r="B5" s="65">
        <v>35</v>
      </c>
      <c r="C5" s="65" t="s">
        <v>88</v>
      </c>
      <c r="D5" s="66">
        <v>40330</v>
      </c>
      <c r="E5" s="65" t="s">
        <v>89</v>
      </c>
      <c r="F5" s="65">
        <v>60</v>
      </c>
      <c r="G5" s="65" t="s">
        <v>90</v>
      </c>
      <c r="H5" s="67">
        <v>5</v>
      </c>
      <c r="I5" s="68">
        <v>4000</v>
      </c>
    </row>
    <row r="6" spans="1:9" ht="16.5" thickBot="1" x14ac:dyDescent="0.3">
      <c r="A6" s="64" t="s">
        <v>91</v>
      </c>
      <c r="B6" s="65">
        <v>28</v>
      </c>
      <c r="C6" s="65" t="s">
        <v>92</v>
      </c>
      <c r="D6" s="66">
        <v>42005</v>
      </c>
      <c r="E6" s="65" t="s">
        <v>89</v>
      </c>
      <c r="F6" s="65">
        <v>4</v>
      </c>
      <c r="G6" s="65" t="s">
        <v>93</v>
      </c>
      <c r="H6" s="67">
        <v>3.5</v>
      </c>
      <c r="I6" s="68">
        <v>2500</v>
      </c>
    </row>
    <row r="7" spans="1:9" ht="16.5" thickBot="1" x14ac:dyDescent="0.3">
      <c r="A7" s="64" t="s">
        <v>87</v>
      </c>
      <c r="B7" s="65">
        <v>37</v>
      </c>
      <c r="C7" s="65" t="s">
        <v>88</v>
      </c>
      <c r="D7" s="66">
        <v>40909</v>
      </c>
      <c r="E7" s="65" t="s">
        <v>89</v>
      </c>
      <c r="F7" s="65">
        <v>48</v>
      </c>
      <c r="G7" s="65" t="s">
        <v>93</v>
      </c>
      <c r="H7" s="67">
        <v>6</v>
      </c>
      <c r="I7" s="68">
        <v>3000</v>
      </c>
    </row>
    <row r="8" spans="1:9" ht="16.5" thickBot="1" x14ac:dyDescent="0.3">
      <c r="A8" s="64" t="s">
        <v>91</v>
      </c>
      <c r="B8" s="65">
        <v>44</v>
      </c>
      <c r="C8" s="65" t="s">
        <v>88</v>
      </c>
      <c r="D8" s="66">
        <v>43831</v>
      </c>
      <c r="E8" s="65" t="s">
        <v>94</v>
      </c>
      <c r="F8" s="65" t="s">
        <v>67</v>
      </c>
      <c r="G8" s="65" t="s">
        <v>95</v>
      </c>
      <c r="H8" s="67">
        <v>4.5</v>
      </c>
      <c r="I8" s="68">
        <v>1500</v>
      </c>
    </row>
    <row r="9" spans="1:9" ht="15.75" x14ac:dyDescent="0.25">
      <c r="A9" s="10" t="s">
        <v>96</v>
      </c>
      <c r="B9" s="11"/>
      <c r="C9" s="11"/>
      <c r="D9" s="4"/>
      <c r="E9" s="4"/>
      <c r="F9" s="4"/>
      <c r="G9" s="4"/>
      <c r="H9" s="4"/>
      <c r="I9" s="4"/>
    </row>
    <row r="10" spans="1:9" ht="15.75" x14ac:dyDescent="0.25">
      <c r="A10" s="5" t="s">
        <v>97</v>
      </c>
      <c r="B10" s="11"/>
      <c r="C10" s="11"/>
      <c r="D10" s="4"/>
      <c r="E10" s="4"/>
      <c r="F10" s="4"/>
      <c r="G10" s="4"/>
      <c r="H10" s="4"/>
      <c r="I10" s="4"/>
    </row>
    <row r="11" spans="1:9" ht="15.75" x14ac:dyDescent="0.25">
      <c r="A11" s="69" t="s">
        <v>98</v>
      </c>
      <c r="B11" s="11"/>
      <c r="C11" s="11"/>
      <c r="D11" s="4"/>
      <c r="E11" s="4"/>
      <c r="F11" s="4"/>
      <c r="G11" s="4"/>
      <c r="H11" s="4"/>
      <c r="I11" s="4"/>
    </row>
    <row r="12" spans="1:9" ht="15.75" x14ac:dyDescent="0.25">
      <c r="A12" s="6" t="s">
        <v>99</v>
      </c>
      <c r="B12" s="11"/>
      <c r="C12" s="11"/>
      <c r="D12" s="4"/>
      <c r="E12" s="4"/>
      <c r="F12" s="4"/>
      <c r="G12" s="4"/>
      <c r="H12" s="4"/>
      <c r="I12" s="4"/>
    </row>
    <row r="13" spans="1:9" ht="15.75" x14ac:dyDescent="0.25">
      <c r="A13" s="69" t="s">
        <v>102</v>
      </c>
      <c r="B13" s="4"/>
      <c r="C13" s="4"/>
      <c r="D13" s="4"/>
      <c r="E13" s="4"/>
      <c r="F13" s="4"/>
      <c r="G13" s="4"/>
      <c r="H13" s="4"/>
      <c r="I13" s="4"/>
    </row>
    <row r="14" spans="1:9" ht="15.75" x14ac:dyDescent="0.25">
      <c r="A14" s="6" t="s">
        <v>100</v>
      </c>
      <c r="B14" s="4"/>
      <c r="C14" s="4"/>
      <c r="D14" s="4"/>
      <c r="E14" s="4"/>
      <c r="F14" s="4"/>
      <c r="G14" s="4"/>
      <c r="H14" s="4"/>
      <c r="I14" s="4"/>
    </row>
    <row r="15" spans="1:9" ht="15.75" x14ac:dyDescent="0.25">
      <c r="A15" s="6" t="s">
        <v>2</v>
      </c>
      <c r="B15" s="4"/>
      <c r="C15" s="4"/>
      <c r="D15" s="4"/>
      <c r="E15" s="4"/>
      <c r="F15" s="4"/>
      <c r="G15" s="4"/>
      <c r="H15" s="4"/>
      <c r="I15" s="4"/>
    </row>
    <row r="16" spans="1:9" ht="15.75" x14ac:dyDescent="0.25">
      <c r="A16" s="1"/>
    </row>
    <row r="17" spans="1:9" ht="15.75" x14ac:dyDescent="0.25">
      <c r="A17" s="1"/>
    </row>
    <row r="18" spans="1:9" ht="15.75" x14ac:dyDescent="0.25">
      <c r="A18" s="1"/>
    </row>
    <row r="19" spans="1:9" ht="15.75" x14ac:dyDescent="0.25">
      <c r="A19" s="1"/>
    </row>
    <row r="20" spans="1:9" ht="15.75" x14ac:dyDescent="0.25">
      <c r="A20" s="1"/>
    </row>
    <row r="21" spans="1:9" ht="15.75" x14ac:dyDescent="0.25">
      <c r="A21" s="1"/>
    </row>
    <row r="22" spans="1:9" ht="15.75" x14ac:dyDescent="0.25">
      <c r="A22" s="1"/>
    </row>
    <row r="23" spans="1:9" ht="15.75" x14ac:dyDescent="0.25">
      <c r="A23" s="1"/>
    </row>
    <row r="24" spans="1:9" ht="15.75" x14ac:dyDescent="0.25">
      <c r="A24" s="1"/>
    </row>
    <row r="25" spans="1:9" ht="15.75" x14ac:dyDescent="0.25">
      <c r="A25" s="1"/>
    </row>
    <row r="26" spans="1:9" ht="15.75" x14ac:dyDescent="0.25">
      <c r="A26" s="6" t="s">
        <v>101</v>
      </c>
      <c r="B26" s="4"/>
      <c r="C26" s="4"/>
      <c r="D26" s="4"/>
      <c r="E26" s="4"/>
      <c r="F26" s="4"/>
      <c r="G26" s="4"/>
      <c r="H26" s="4"/>
      <c r="I26" s="4"/>
    </row>
    <row r="27" spans="1:9" ht="15.75" x14ac:dyDescent="0.25">
      <c r="A27" s="6" t="s">
        <v>2</v>
      </c>
      <c r="B27" s="4"/>
      <c r="C27" s="4"/>
      <c r="D27" s="4"/>
      <c r="E27" s="4"/>
      <c r="F27" s="4"/>
      <c r="G27" s="4"/>
      <c r="H27" s="4"/>
      <c r="I27" s="4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3E19E-15B2-4A2C-B362-FC979EBB7E6C}">
  <dimension ref="A2:K153"/>
  <sheetViews>
    <sheetView zoomScale="83" workbookViewId="0"/>
  </sheetViews>
  <sheetFormatPr defaultColWidth="20.42578125" defaultRowHeight="12.75" x14ac:dyDescent="0.25"/>
  <cols>
    <col min="1" max="1" width="4.140625" style="8" bestFit="1" customWidth="1"/>
    <col min="2" max="2" width="16.42578125" style="8" bestFit="1" customWidth="1"/>
    <col min="3" max="4" width="7.7109375" style="8" bestFit="1" customWidth="1"/>
    <col min="5" max="6" width="20.42578125" style="8"/>
    <col min="7" max="7" width="4.140625" style="8" bestFit="1" customWidth="1"/>
    <col min="8" max="8" width="16.42578125" style="8" bestFit="1" customWidth="1"/>
    <col min="9" max="10" width="7.7109375" style="8" bestFit="1" customWidth="1"/>
    <col min="11" max="16384" width="20.42578125" style="8"/>
  </cols>
  <sheetData>
    <row r="2" spans="1:11" s="9" customFormat="1" ht="15" x14ac:dyDescent="0.25">
      <c r="A2" s="70" t="s">
        <v>103</v>
      </c>
      <c r="B2" s="31"/>
      <c r="C2" s="71"/>
      <c r="D2" s="71"/>
      <c r="E2" s="71"/>
      <c r="F2"/>
      <c r="G2" s="70" t="s">
        <v>104</v>
      </c>
      <c r="H2" s="31"/>
      <c r="I2" s="71"/>
      <c r="J2" s="71"/>
      <c r="K2"/>
    </row>
    <row r="3" spans="1:11" ht="15" x14ac:dyDescent="0.25">
      <c r="A3" s="72" t="s">
        <v>105</v>
      </c>
      <c r="B3" s="31"/>
      <c r="C3" s="71"/>
      <c r="D3" s="71"/>
      <c r="E3" s="71"/>
      <c r="F3"/>
      <c r="G3" s="72" t="s">
        <v>105</v>
      </c>
      <c r="H3" s="31"/>
      <c r="I3" s="71"/>
      <c r="J3" s="71"/>
      <c r="K3"/>
    </row>
    <row r="4" spans="1:11" ht="15" x14ac:dyDescent="0.25">
      <c r="A4" s="72" t="s">
        <v>106</v>
      </c>
      <c r="B4" s="31"/>
      <c r="C4" s="71"/>
      <c r="D4" s="71"/>
      <c r="E4" s="71"/>
      <c r="F4"/>
      <c r="G4" s="72" t="s">
        <v>106</v>
      </c>
      <c r="H4" s="31"/>
      <c r="I4" s="71"/>
      <c r="J4" s="71"/>
      <c r="K4"/>
    </row>
    <row r="5" spans="1:11" ht="15" x14ac:dyDescent="0.25">
      <c r="A5" s="72" t="s">
        <v>107</v>
      </c>
      <c r="B5" s="31"/>
      <c r="C5" s="71"/>
      <c r="D5" s="71"/>
      <c r="E5" s="71"/>
      <c r="F5"/>
      <c r="G5" s="72" t="s">
        <v>108</v>
      </c>
      <c r="H5" s="31"/>
      <c r="I5" s="71"/>
      <c r="J5" s="71"/>
      <c r="K5"/>
    </row>
    <row r="6" spans="1:11" ht="15" x14ac:dyDescent="0.25">
      <c r="A6" s="72" t="s">
        <v>109</v>
      </c>
      <c r="B6" s="31"/>
      <c r="C6" s="71"/>
      <c r="D6" s="71"/>
      <c r="E6" s="71"/>
      <c r="F6"/>
      <c r="G6" s="72" t="s">
        <v>109</v>
      </c>
      <c r="H6" s="31"/>
      <c r="I6" s="71"/>
      <c r="J6" s="71"/>
      <c r="K6"/>
    </row>
    <row r="7" spans="1:11" ht="15" x14ac:dyDescent="0.25">
      <c r="A7" s="31"/>
      <c r="B7" s="31"/>
      <c r="C7" s="71"/>
      <c r="D7" s="71"/>
      <c r="E7" s="71"/>
      <c r="F7"/>
      <c r="G7" s="31"/>
      <c r="H7" s="31"/>
      <c r="I7" s="71"/>
      <c r="J7" s="71"/>
      <c r="K7"/>
    </row>
    <row r="8" spans="1:11" ht="15" x14ac:dyDescent="0.25">
      <c r="A8" s="31"/>
      <c r="B8" s="31"/>
      <c r="C8" s="71"/>
      <c r="D8" s="71"/>
      <c r="E8" s="71"/>
      <c r="F8"/>
      <c r="G8" s="31"/>
      <c r="H8" s="31"/>
      <c r="I8" s="71"/>
      <c r="J8" s="71"/>
      <c r="K8"/>
    </row>
    <row r="9" spans="1:11" ht="30.75" thickBot="1" x14ac:dyDescent="0.3">
      <c r="A9" s="73" t="s">
        <v>79</v>
      </c>
      <c r="B9" s="73" t="s">
        <v>110</v>
      </c>
      <c r="C9" s="74" t="s">
        <v>87</v>
      </c>
      <c r="D9" s="74" t="s">
        <v>91</v>
      </c>
      <c r="E9" s="28"/>
      <c r="F9"/>
      <c r="G9" s="73" t="s">
        <v>79</v>
      </c>
      <c r="H9" s="73" t="s">
        <v>110</v>
      </c>
      <c r="I9" s="74" t="s">
        <v>87</v>
      </c>
      <c r="J9" s="74" t="s">
        <v>91</v>
      </c>
      <c r="K9"/>
    </row>
    <row r="10" spans="1:11" ht="15.75" thickTop="1" x14ac:dyDescent="0.25">
      <c r="A10" s="31">
        <v>27</v>
      </c>
      <c r="B10" s="31">
        <v>4</v>
      </c>
      <c r="C10" s="75">
        <v>16.47</v>
      </c>
      <c r="D10" s="75">
        <v>18.600000000000001</v>
      </c>
      <c r="E10" s="76"/>
      <c r="F10"/>
      <c r="G10" s="31">
        <v>27</v>
      </c>
      <c r="H10" s="31">
        <v>7</v>
      </c>
      <c r="I10" s="75">
        <v>27.2</v>
      </c>
      <c r="J10" s="75">
        <v>30.2</v>
      </c>
      <c r="K10"/>
    </row>
    <row r="11" spans="1:11" ht="15" x14ac:dyDescent="0.25">
      <c r="A11" s="31">
        <v>27</v>
      </c>
      <c r="B11" s="31">
        <v>9</v>
      </c>
      <c r="C11" s="76">
        <v>28.13</v>
      </c>
      <c r="D11" s="76">
        <v>30.93</v>
      </c>
      <c r="E11" s="76"/>
      <c r="F11"/>
      <c r="G11" s="31">
        <v>27</v>
      </c>
      <c r="H11" s="31">
        <v>9</v>
      </c>
      <c r="I11" s="76">
        <v>30.53</v>
      </c>
      <c r="J11" s="76">
        <v>33.47</v>
      </c>
      <c r="K11"/>
    </row>
    <row r="12" spans="1:11" ht="15" x14ac:dyDescent="0.25">
      <c r="A12" s="31">
        <v>27</v>
      </c>
      <c r="B12" s="31">
        <v>18</v>
      </c>
      <c r="C12" s="76">
        <v>40.4</v>
      </c>
      <c r="D12" s="76">
        <v>43.27</v>
      </c>
      <c r="E12" s="76"/>
      <c r="F12"/>
      <c r="G12" s="31">
        <v>27</v>
      </c>
      <c r="H12" s="31">
        <v>18</v>
      </c>
      <c r="I12" s="76">
        <v>41.53</v>
      </c>
      <c r="J12" s="76">
        <v>44.53</v>
      </c>
      <c r="K12"/>
    </row>
    <row r="13" spans="1:11" ht="15" x14ac:dyDescent="0.25">
      <c r="A13" s="31">
        <v>27</v>
      </c>
      <c r="B13" s="31">
        <v>27</v>
      </c>
      <c r="C13" s="76">
        <v>46.73</v>
      </c>
      <c r="D13" s="76">
        <v>49.67</v>
      </c>
      <c r="E13" s="76"/>
      <c r="F13"/>
      <c r="G13" s="31">
        <v>27</v>
      </c>
      <c r="H13" s="31">
        <v>27</v>
      </c>
      <c r="I13" s="76">
        <v>49.73</v>
      </c>
      <c r="J13" s="76">
        <v>52.8</v>
      </c>
      <c r="K13"/>
    </row>
    <row r="14" spans="1:11" ht="15" x14ac:dyDescent="0.25">
      <c r="A14" s="31">
        <v>27</v>
      </c>
      <c r="B14" s="31">
        <v>48</v>
      </c>
      <c r="C14" s="76">
        <v>67.069999999999993</v>
      </c>
      <c r="D14" s="76">
        <v>70.13</v>
      </c>
      <c r="E14" s="76"/>
      <c r="F14"/>
      <c r="G14" s="31">
        <v>27</v>
      </c>
      <c r="H14" s="31">
        <v>48</v>
      </c>
      <c r="I14" s="76">
        <v>67.069999999999993</v>
      </c>
      <c r="J14" s="76">
        <v>70.13</v>
      </c>
      <c r="K14"/>
    </row>
    <row r="15" spans="1:11" ht="15" x14ac:dyDescent="0.25">
      <c r="A15" s="31">
        <v>27</v>
      </c>
      <c r="B15" s="31">
        <v>60</v>
      </c>
      <c r="C15" s="76">
        <v>70.73</v>
      </c>
      <c r="D15" s="76">
        <v>73.47</v>
      </c>
      <c r="E15" s="76"/>
      <c r="F15"/>
      <c r="G15" s="31">
        <v>27</v>
      </c>
      <c r="H15" s="31">
        <v>60</v>
      </c>
      <c r="I15" s="76">
        <v>70.73</v>
      </c>
      <c r="J15" s="76">
        <v>73.47</v>
      </c>
      <c r="K15"/>
    </row>
    <row r="16" spans="1:11" ht="15" x14ac:dyDescent="0.25">
      <c r="A16" s="31">
        <v>28</v>
      </c>
      <c r="B16" s="31">
        <v>4</v>
      </c>
      <c r="C16" s="76">
        <v>17.260000000000002</v>
      </c>
      <c r="D16" s="76">
        <v>19.420000000000002</v>
      </c>
      <c r="E16" s="76"/>
      <c r="F16"/>
      <c r="G16" s="31">
        <v>28</v>
      </c>
      <c r="H16" s="31">
        <v>4</v>
      </c>
      <c r="I16" s="76">
        <v>28.15</v>
      </c>
      <c r="J16" s="76">
        <v>31.13</v>
      </c>
      <c r="K16"/>
    </row>
    <row r="17" spans="1:11" ht="15" x14ac:dyDescent="0.25">
      <c r="A17" s="31">
        <v>28</v>
      </c>
      <c r="B17" s="31">
        <v>9</v>
      </c>
      <c r="C17" s="76">
        <v>29.11</v>
      </c>
      <c r="D17" s="76">
        <v>31.9</v>
      </c>
      <c r="E17" s="76"/>
      <c r="F17"/>
      <c r="G17" s="31">
        <v>28</v>
      </c>
      <c r="H17" s="31">
        <v>9</v>
      </c>
      <c r="I17" s="76">
        <v>31.5</v>
      </c>
      <c r="J17" s="76">
        <v>34.43</v>
      </c>
      <c r="K17"/>
    </row>
    <row r="18" spans="1:11" ht="15" x14ac:dyDescent="0.25">
      <c r="A18" s="31">
        <v>28</v>
      </c>
      <c r="B18" s="31">
        <v>18</v>
      </c>
      <c r="C18" s="76">
        <v>41.3</v>
      </c>
      <c r="D18" s="76">
        <v>44.28</v>
      </c>
      <c r="E18" s="76"/>
      <c r="F18"/>
      <c r="G18" s="31">
        <v>28</v>
      </c>
      <c r="H18" s="31">
        <v>18</v>
      </c>
      <c r="I18" s="76">
        <v>42.42</v>
      </c>
      <c r="J18" s="76">
        <v>45.53</v>
      </c>
      <c r="K18"/>
    </row>
    <row r="19" spans="1:11" ht="15" x14ac:dyDescent="0.25">
      <c r="A19" s="31">
        <v>28</v>
      </c>
      <c r="B19" s="31">
        <v>27</v>
      </c>
      <c r="C19" s="76">
        <v>47.53</v>
      </c>
      <c r="D19" s="76">
        <v>50.63</v>
      </c>
      <c r="E19" s="76"/>
      <c r="F19"/>
      <c r="G19" s="31">
        <v>28</v>
      </c>
      <c r="H19" s="31">
        <v>27</v>
      </c>
      <c r="I19" s="76">
        <v>50.47</v>
      </c>
      <c r="J19" s="76">
        <v>53.71</v>
      </c>
      <c r="K19"/>
    </row>
    <row r="20" spans="1:11" ht="15" x14ac:dyDescent="0.25">
      <c r="A20" s="31">
        <v>28</v>
      </c>
      <c r="B20" s="31">
        <v>48</v>
      </c>
      <c r="C20" s="76">
        <v>67.27</v>
      </c>
      <c r="D20" s="76">
        <v>70.62</v>
      </c>
      <c r="E20" s="76"/>
      <c r="F20"/>
      <c r="G20" s="31">
        <v>28</v>
      </c>
      <c r="H20" s="31">
        <v>48</v>
      </c>
      <c r="I20" s="76">
        <v>67.27</v>
      </c>
      <c r="J20" s="76">
        <v>70.62</v>
      </c>
      <c r="K20"/>
    </row>
    <row r="21" spans="1:11" ht="15" x14ac:dyDescent="0.25">
      <c r="A21" s="31">
        <v>28</v>
      </c>
      <c r="B21" s="31">
        <v>60</v>
      </c>
      <c r="C21" s="76">
        <v>70.75</v>
      </c>
      <c r="D21" s="76">
        <v>73.790000000000006</v>
      </c>
      <c r="E21" s="76"/>
      <c r="F21"/>
      <c r="G21" s="31">
        <v>28</v>
      </c>
      <c r="H21" s="31">
        <v>60</v>
      </c>
      <c r="I21" s="76">
        <v>70.75</v>
      </c>
      <c r="J21" s="76">
        <v>73.790000000000006</v>
      </c>
      <c r="K21"/>
    </row>
    <row r="22" spans="1:11" ht="15" x14ac:dyDescent="0.25">
      <c r="A22" s="31">
        <v>29</v>
      </c>
      <c r="B22" s="31">
        <v>4</v>
      </c>
      <c r="C22" s="76">
        <v>18.05</v>
      </c>
      <c r="D22" s="76">
        <v>20.239999999999998</v>
      </c>
      <c r="E22" s="76"/>
      <c r="F22"/>
      <c r="G22" s="31">
        <v>29</v>
      </c>
      <c r="H22" s="31">
        <v>4</v>
      </c>
      <c r="I22" s="76">
        <v>29.11</v>
      </c>
      <c r="J22" s="76">
        <v>32.07</v>
      </c>
      <c r="K22"/>
    </row>
    <row r="23" spans="1:11" ht="15" x14ac:dyDescent="0.25">
      <c r="A23" s="31">
        <v>29</v>
      </c>
      <c r="B23" s="31">
        <v>9</v>
      </c>
      <c r="C23" s="76">
        <v>30.09</v>
      </c>
      <c r="D23" s="76">
        <v>32.869999999999997</v>
      </c>
      <c r="E23" s="76"/>
      <c r="F23"/>
      <c r="G23" s="31">
        <v>29</v>
      </c>
      <c r="H23" s="31">
        <v>9</v>
      </c>
      <c r="I23" s="76">
        <v>32.47</v>
      </c>
      <c r="J23" s="76">
        <v>35.4</v>
      </c>
      <c r="K23"/>
    </row>
    <row r="24" spans="1:11" ht="15" x14ac:dyDescent="0.25">
      <c r="A24" s="31">
        <v>29</v>
      </c>
      <c r="B24" s="31">
        <v>18</v>
      </c>
      <c r="C24" s="76">
        <v>42.2</v>
      </c>
      <c r="D24" s="76">
        <v>45.29</v>
      </c>
      <c r="E24" s="76"/>
      <c r="F24"/>
      <c r="G24" s="31">
        <v>29</v>
      </c>
      <c r="H24" s="31">
        <v>18</v>
      </c>
      <c r="I24" s="76">
        <v>43.31</v>
      </c>
      <c r="J24" s="76">
        <v>46.52</v>
      </c>
      <c r="K24"/>
    </row>
    <row r="25" spans="1:11" ht="15" x14ac:dyDescent="0.25">
      <c r="A25" s="31">
        <v>29</v>
      </c>
      <c r="B25" s="31">
        <v>27</v>
      </c>
      <c r="C25" s="76">
        <v>48.32</v>
      </c>
      <c r="D25" s="76">
        <v>51.59</v>
      </c>
      <c r="E25" s="76"/>
      <c r="F25"/>
      <c r="G25" s="31">
        <v>29</v>
      </c>
      <c r="H25" s="31">
        <v>27</v>
      </c>
      <c r="I25" s="76">
        <v>51.2</v>
      </c>
      <c r="J25" s="76">
        <v>54.63</v>
      </c>
      <c r="K25"/>
    </row>
    <row r="26" spans="1:11" ht="15" x14ac:dyDescent="0.25">
      <c r="A26" s="31">
        <v>29</v>
      </c>
      <c r="B26" s="31">
        <v>48</v>
      </c>
      <c r="C26" s="76">
        <v>67.48</v>
      </c>
      <c r="D26" s="76">
        <v>71.11</v>
      </c>
      <c r="E26" s="76"/>
      <c r="F26"/>
      <c r="G26" s="31">
        <v>29</v>
      </c>
      <c r="H26" s="31">
        <v>48</v>
      </c>
      <c r="I26" s="76">
        <v>67.48</v>
      </c>
      <c r="J26" s="76">
        <v>71.11</v>
      </c>
      <c r="K26"/>
    </row>
    <row r="27" spans="1:11" ht="15" x14ac:dyDescent="0.25">
      <c r="A27" s="31">
        <v>29</v>
      </c>
      <c r="B27" s="31">
        <v>60</v>
      </c>
      <c r="C27" s="76">
        <v>70.760000000000005</v>
      </c>
      <c r="D27" s="76">
        <v>74.11</v>
      </c>
      <c r="E27" s="76"/>
      <c r="F27"/>
      <c r="G27" s="31">
        <v>29</v>
      </c>
      <c r="H27" s="31">
        <v>60</v>
      </c>
      <c r="I27" s="76">
        <v>70.760000000000005</v>
      </c>
      <c r="J27" s="76">
        <v>74.11</v>
      </c>
      <c r="K27"/>
    </row>
    <row r="28" spans="1:11" ht="15" x14ac:dyDescent="0.25">
      <c r="A28" s="31">
        <v>30</v>
      </c>
      <c r="B28" s="31">
        <v>4</v>
      </c>
      <c r="C28" s="76">
        <v>18.850000000000001</v>
      </c>
      <c r="D28" s="76">
        <v>21.06</v>
      </c>
      <c r="E28" s="76"/>
      <c r="F28"/>
      <c r="G28" s="31">
        <v>30</v>
      </c>
      <c r="H28" s="31">
        <v>7</v>
      </c>
      <c r="I28" s="76">
        <v>30.06</v>
      </c>
      <c r="J28" s="76">
        <v>33</v>
      </c>
      <c r="K28"/>
    </row>
    <row r="29" spans="1:11" ht="15" x14ac:dyDescent="0.25">
      <c r="A29" s="31">
        <v>30</v>
      </c>
      <c r="B29" s="31">
        <v>9</v>
      </c>
      <c r="C29" s="76">
        <v>31.07</v>
      </c>
      <c r="D29" s="76">
        <v>33.83</v>
      </c>
      <c r="E29" s="76"/>
      <c r="F29"/>
      <c r="G29" s="31">
        <v>30</v>
      </c>
      <c r="H29" s="31">
        <v>9</v>
      </c>
      <c r="I29" s="76">
        <v>33.43</v>
      </c>
      <c r="J29" s="76">
        <v>36.369999999999997</v>
      </c>
      <c r="K29"/>
    </row>
    <row r="30" spans="1:11" ht="15" x14ac:dyDescent="0.25">
      <c r="A30" s="31">
        <v>30</v>
      </c>
      <c r="B30" s="31">
        <v>18</v>
      </c>
      <c r="C30" s="76">
        <v>43.1</v>
      </c>
      <c r="D30" s="76">
        <v>46.31</v>
      </c>
      <c r="E30" s="76"/>
      <c r="F30"/>
      <c r="G30" s="31">
        <v>30</v>
      </c>
      <c r="H30" s="31">
        <v>18</v>
      </c>
      <c r="I30" s="76">
        <v>44.19</v>
      </c>
      <c r="J30" s="76">
        <v>47.51</v>
      </c>
      <c r="K30"/>
    </row>
    <row r="31" spans="1:11" ht="15" x14ac:dyDescent="0.25">
      <c r="A31" s="31">
        <v>30</v>
      </c>
      <c r="B31" s="31">
        <v>27</v>
      </c>
      <c r="C31" s="76">
        <v>49.11</v>
      </c>
      <c r="D31" s="76">
        <v>52.55</v>
      </c>
      <c r="E31" s="76"/>
      <c r="F31"/>
      <c r="G31" s="31">
        <v>30</v>
      </c>
      <c r="H31" s="31">
        <v>27</v>
      </c>
      <c r="I31" s="76">
        <v>51.93</v>
      </c>
      <c r="J31" s="76">
        <v>55.54</v>
      </c>
      <c r="K31"/>
    </row>
    <row r="32" spans="1:11" ht="15" x14ac:dyDescent="0.25">
      <c r="A32" s="31">
        <v>30</v>
      </c>
      <c r="B32" s="31">
        <v>48</v>
      </c>
      <c r="C32" s="76">
        <v>67.69</v>
      </c>
      <c r="D32" s="76">
        <v>71.59</v>
      </c>
      <c r="E32" s="76"/>
      <c r="F32"/>
      <c r="G32" s="31">
        <v>30</v>
      </c>
      <c r="H32" s="31">
        <v>48</v>
      </c>
      <c r="I32" s="76">
        <v>67.69</v>
      </c>
      <c r="J32" s="76">
        <v>71.59</v>
      </c>
      <c r="K32"/>
    </row>
    <row r="33" spans="1:11" ht="15" x14ac:dyDescent="0.25">
      <c r="A33" s="31">
        <v>30</v>
      </c>
      <c r="B33" s="31">
        <v>60</v>
      </c>
      <c r="C33" s="76">
        <v>70.77</v>
      </c>
      <c r="D33" s="76">
        <v>74.430000000000007</v>
      </c>
      <c r="E33" s="76"/>
      <c r="F33"/>
      <c r="G33" s="31">
        <v>30</v>
      </c>
      <c r="H33" s="31">
        <v>60</v>
      </c>
      <c r="I33" s="76">
        <v>70.77</v>
      </c>
      <c r="J33" s="76">
        <v>74.430000000000007</v>
      </c>
      <c r="K33"/>
    </row>
    <row r="34" spans="1:11" ht="15" x14ac:dyDescent="0.25">
      <c r="A34" s="31">
        <v>31</v>
      </c>
      <c r="B34" s="31">
        <v>4</v>
      </c>
      <c r="C34" s="76">
        <v>19.64</v>
      </c>
      <c r="D34" s="76">
        <v>21.88</v>
      </c>
      <c r="E34" s="76"/>
      <c r="F34"/>
      <c r="G34" s="31">
        <v>31</v>
      </c>
      <c r="H34" s="31">
        <v>4</v>
      </c>
      <c r="I34" s="76">
        <v>31.01</v>
      </c>
      <c r="J34" s="76">
        <v>33.93</v>
      </c>
      <c r="K34"/>
    </row>
    <row r="35" spans="1:11" ht="15" x14ac:dyDescent="0.25">
      <c r="A35" s="31">
        <v>31</v>
      </c>
      <c r="B35" s="31">
        <v>9</v>
      </c>
      <c r="C35" s="76">
        <v>32.049999999999997</v>
      </c>
      <c r="D35" s="76">
        <v>34.799999999999997</v>
      </c>
      <c r="E35" s="76"/>
      <c r="F35"/>
      <c r="G35" s="31">
        <v>31</v>
      </c>
      <c r="H35" s="31">
        <v>9</v>
      </c>
      <c r="I35" s="76">
        <v>34.4</v>
      </c>
      <c r="J35" s="76">
        <v>37.33</v>
      </c>
      <c r="K35"/>
    </row>
    <row r="36" spans="1:11" ht="15" x14ac:dyDescent="0.25">
      <c r="A36" s="31">
        <v>31</v>
      </c>
      <c r="B36" s="31">
        <v>18</v>
      </c>
      <c r="C36" s="76">
        <v>44</v>
      </c>
      <c r="D36" s="76">
        <v>47.32</v>
      </c>
      <c r="E36" s="76"/>
      <c r="F36"/>
      <c r="G36" s="31">
        <v>31</v>
      </c>
      <c r="H36" s="31">
        <v>18</v>
      </c>
      <c r="I36" s="76">
        <v>45.08</v>
      </c>
      <c r="J36" s="76">
        <v>48.51</v>
      </c>
      <c r="K36"/>
    </row>
    <row r="37" spans="1:11" ht="15" x14ac:dyDescent="0.25">
      <c r="A37" s="31">
        <v>31</v>
      </c>
      <c r="B37" s="31">
        <v>27</v>
      </c>
      <c r="C37" s="76">
        <v>49.91</v>
      </c>
      <c r="D37" s="76">
        <v>53.51</v>
      </c>
      <c r="E37" s="76"/>
      <c r="F37"/>
      <c r="G37" s="31">
        <v>31</v>
      </c>
      <c r="H37" s="31">
        <v>27</v>
      </c>
      <c r="I37" s="76">
        <v>52.67</v>
      </c>
      <c r="J37" s="76">
        <v>56.45</v>
      </c>
      <c r="K37"/>
    </row>
    <row r="38" spans="1:11" ht="15" x14ac:dyDescent="0.25">
      <c r="A38" s="31">
        <v>31</v>
      </c>
      <c r="B38" s="31">
        <v>48</v>
      </c>
      <c r="C38" s="76">
        <v>67.89</v>
      </c>
      <c r="D38" s="76">
        <v>72.08</v>
      </c>
      <c r="E38" s="76"/>
      <c r="F38"/>
      <c r="G38" s="31">
        <v>31</v>
      </c>
      <c r="H38" s="31">
        <v>48</v>
      </c>
      <c r="I38" s="76">
        <v>67.89</v>
      </c>
      <c r="J38" s="76">
        <v>72.08</v>
      </c>
      <c r="K38"/>
    </row>
    <row r="39" spans="1:11" ht="15" x14ac:dyDescent="0.25">
      <c r="A39" s="31">
        <v>31</v>
      </c>
      <c r="B39" s="31">
        <v>60</v>
      </c>
      <c r="C39" s="76">
        <v>70.790000000000006</v>
      </c>
      <c r="D39" s="76">
        <v>74.75</v>
      </c>
      <c r="E39" s="76"/>
      <c r="F39"/>
      <c r="G39" s="31">
        <v>31</v>
      </c>
      <c r="H39" s="31">
        <v>60</v>
      </c>
      <c r="I39" s="76">
        <v>70.790000000000006</v>
      </c>
      <c r="J39" s="76">
        <v>74.75</v>
      </c>
      <c r="K39"/>
    </row>
    <row r="40" spans="1:11" ht="15" x14ac:dyDescent="0.25">
      <c r="A40" s="31">
        <v>32</v>
      </c>
      <c r="B40" s="31">
        <v>4</v>
      </c>
      <c r="C40" s="76">
        <v>20.43</v>
      </c>
      <c r="D40" s="76">
        <v>22.7</v>
      </c>
      <c r="E40" s="76"/>
      <c r="F40"/>
      <c r="G40" s="31">
        <v>32</v>
      </c>
      <c r="H40" s="31">
        <v>4</v>
      </c>
      <c r="I40" s="76">
        <v>31.97</v>
      </c>
      <c r="J40" s="76">
        <v>34.869999999999997</v>
      </c>
      <c r="K40"/>
    </row>
    <row r="41" spans="1:11" ht="15" x14ac:dyDescent="0.25">
      <c r="A41" s="31">
        <v>32</v>
      </c>
      <c r="B41" s="31">
        <v>9</v>
      </c>
      <c r="C41" s="76">
        <v>33.03</v>
      </c>
      <c r="D41" s="76">
        <v>35.770000000000003</v>
      </c>
      <c r="E41" s="76"/>
      <c r="F41"/>
      <c r="G41" s="31">
        <v>32</v>
      </c>
      <c r="H41" s="31">
        <v>9</v>
      </c>
      <c r="I41" s="76">
        <v>35.369999999999997</v>
      </c>
      <c r="J41" s="76">
        <v>38.299999999999997</v>
      </c>
      <c r="K41"/>
    </row>
    <row r="42" spans="1:11" ht="15" x14ac:dyDescent="0.25">
      <c r="A42" s="31">
        <v>32</v>
      </c>
      <c r="B42" s="31">
        <v>18</v>
      </c>
      <c r="C42" s="76">
        <v>44.9</v>
      </c>
      <c r="D42" s="76">
        <v>48.33</v>
      </c>
      <c r="E42" s="76"/>
      <c r="F42"/>
      <c r="G42" s="31">
        <v>32</v>
      </c>
      <c r="H42" s="31">
        <v>18</v>
      </c>
      <c r="I42" s="76">
        <v>45.97</v>
      </c>
      <c r="J42" s="76">
        <v>49.5</v>
      </c>
      <c r="K42"/>
    </row>
    <row r="43" spans="1:11" ht="15" x14ac:dyDescent="0.25">
      <c r="A43" s="31">
        <v>32</v>
      </c>
      <c r="B43" s="31">
        <v>27</v>
      </c>
      <c r="C43" s="76">
        <v>50.7</v>
      </c>
      <c r="D43" s="76">
        <v>54.47</v>
      </c>
      <c r="E43" s="76"/>
      <c r="F43"/>
      <c r="G43" s="31">
        <v>32</v>
      </c>
      <c r="H43" s="31">
        <v>27</v>
      </c>
      <c r="I43" s="76">
        <v>53.4</v>
      </c>
      <c r="J43" s="76">
        <v>57.37</v>
      </c>
      <c r="K43"/>
    </row>
    <row r="44" spans="1:11" ht="15" x14ac:dyDescent="0.25">
      <c r="A44" s="31">
        <v>32</v>
      </c>
      <c r="B44" s="31">
        <v>48</v>
      </c>
      <c r="C44" s="76">
        <v>68.099999999999994</v>
      </c>
      <c r="D44" s="76">
        <v>72.569999999999993</v>
      </c>
      <c r="E44" s="76"/>
      <c r="F44"/>
      <c r="G44" s="31">
        <v>32</v>
      </c>
      <c r="H44" s="31">
        <v>48</v>
      </c>
      <c r="I44" s="76">
        <v>68.099999999999994</v>
      </c>
      <c r="J44" s="76">
        <v>72.569999999999993</v>
      </c>
      <c r="K44"/>
    </row>
    <row r="45" spans="1:11" ht="15" x14ac:dyDescent="0.25">
      <c r="A45" s="31">
        <v>32</v>
      </c>
      <c r="B45" s="31">
        <v>60</v>
      </c>
      <c r="C45" s="76">
        <v>70.8</v>
      </c>
      <c r="D45" s="76">
        <v>75.069999999999993</v>
      </c>
      <c r="E45" s="76"/>
      <c r="F45"/>
      <c r="G45" s="31">
        <v>32</v>
      </c>
      <c r="H45" s="31">
        <v>60</v>
      </c>
      <c r="I45" s="76">
        <v>70.8</v>
      </c>
      <c r="J45" s="76">
        <v>75.069999999999993</v>
      </c>
      <c r="K45"/>
    </row>
    <row r="46" spans="1:11" ht="15" x14ac:dyDescent="0.25">
      <c r="A46" s="31">
        <v>33</v>
      </c>
      <c r="B46" s="31">
        <v>4</v>
      </c>
      <c r="C46" s="76">
        <v>21.23</v>
      </c>
      <c r="D46" s="76">
        <v>23.52</v>
      </c>
      <c r="E46" s="76"/>
      <c r="F46"/>
      <c r="G46" s="31">
        <v>33</v>
      </c>
      <c r="H46" s="31">
        <v>4</v>
      </c>
      <c r="I46" s="76">
        <v>32.92</v>
      </c>
      <c r="J46" s="76">
        <v>35.799999999999997</v>
      </c>
      <c r="K46"/>
    </row>
    <row r="47" spans="1:11" ht="15" x14ac:dyDescent="0.25">
      <c r="A47" s="31">
        <v>33</v>
      </c>
      <c r="B47" s="31">
        <v>9</v>
      </c>
      <c r="C47" s="76">
        <v>34.01</v>
      </c>
      <c r="D47" s="76">
        <v>36.729999999999997</v>
      </c>
      <c r="E47" s="76"/>
      <c r="F47"/>
      <c r="G47" s="31">
        <v>33</v>
      </c>
      <c r="H47" s="31">
        <v>9</v>
      </c>
      <c r="I47" s="76">
        <v>36.33</v>
      </c>
      <c r="J47" s="76">
        <v>39.270000000000003</v>
      </c>
      <c r="K47"/>
    </row>
    <row r="48" spans="1:11" ht="15" x14ac:dyDescent="0.25">
      <c r="A48" s="31">
        <v>33</v>
      </c>
      <c r="B48" s="31">
        <v>18</v>
      </c>
      <c r="C48" s="76">
        <v>45.8</v>
      </c>
      <c r="D48" s="76">
        <v>49.35</v>
      </c>
      <c r="E48" s="76"/>
      <c r="F48"/>
      <c r="G48" s="31">
        <v>33</v>
      </c>
      <c r="H48" s="31">
        <v>18</v>
      </c>
      <c r="I48" s="76">
        <v>46.85</v>
      </c>
      <c r="J48" s="76">
        <v>50.49</v>
      </c>
      <c r="K48"/>
    </row>
    <row r="49" spans="1:11" ht="15" x14ac:dyDescent="0.25">
      <c r="A49" s="31">
        <v>33</v>
      </c>
      <c r="B49" s="31">
        <v>27</v>
      </c>
      <c r="C49" s="76">
        <v>51.49</v>
      </c>
      <c r="D49" s="76">
        <v>55.43</v>
      </c>
      <c r="E49" s="76"/>
      <c r="F49"/>
      <c r="G49" s="31">
        <v>33</v>
      </c>
      <c r="H49" s="31">
        <v>27</v>
      </c>
      <c r="I49" s="76">
        <v>54.13</v>
      </c>
      <c r="J49" s="76">
        <v>58.28</v>
      </c>
      <c r="K49"/>
    </row>
    <row r="50" spans="1:11" ht="15" x14ac:dyDescent="0.25">
      <c r="A50" s="31">
        <v>33</v>
      </c>
      <c r="B50" s="31">
        <v>48</v>
      </c>
      <c r="C50" s="76">
        <v>68.31</v>
      </c>
      <c r="D50" s="76">
        <v>73.05</v>
      </c>
      <c r="E50" s="76"/>
      <c r="F50"/>
      <c r="G50" s="31">
        <v>33</v>
      </c>
      <c r="H50" s="31">
        <v>48</v>
      </c>
      <c r="I50" s="76">
        <v>68.31</v>
      </c>
      <c r="J50" s="76">
        <v>73.05</v>
      </c>
      <c r="K50"/>
    </row>
    <row r="51" spans="1:11" ht="15" x14ac:dyDescent="0.25">
      <c r="A51" s="31">
        <v>33</v>
      </c>
      <c r="B51" s="31">
        <v>60</v>
      </c>
      <c r="C51" s="76">
        <v>70.81</v>
      </c>
      <c r="D51" s="76">
        <v>75.39</v>
      </c>
      <c r="E51" s="76"/>
      <c r="F51"/>
      <c r="G51" s="31">
        <v>33</v>
      </c>
      <c r="H51" s="31">
        <v>60</v>
      </c>
      <c r="I51" s="76">
        <v>70.81</v>
      </c>
      <c r="J51" s="76">
        <v>75.39</v>
      </c>
      <c r="K51"/>
    </row>
    <row r="52" spans="1:11" ht="15" x14ac:dyDescent="0.25">
      <c r="A52" s="31">
        <v>34</v>
      </c>
      <c r="B52" s="31">
        <v>4</v>
      </c>
      <c r="C52" s="76">
        <v>22.02</v>
      </c>
      <c r="D52" s="76">
        <v>24.34</v>
      </c>
      <c r="E52" s="76"/>
      <c r="F52"/>
      <c r="G52" s="31">
        <v>34</v>
      </c>
      <c r="H52" s="31">
        <v>7</v>
      </c>
      <c r="I52" s="76">
        <v>33.869999999999997</v>
      </c>
      <c r="J52" s="76">
        <v>36.729999999999997</v>
      </c>
      <c r="K52"/>
    </row>
    <row r="53" spans="1:11" ht="15" x14ac:dyDescent="0.25">
      <c r="A53" s="31">
        <v>34</v>
      </c>
      <c r="B53" s="31">
        <v>9</v>
      </c>
      <c r="C53" s="76">
        <v>34.99</v>
      </c>
      <c r="D53" s="76">
        <v>37.700000000000003</v>
      </c>
      <c r="E53" s="76"/>
      <c r="F53"/>
      <c r="G53" s="31">
        <v>34</v>
      </c>
      <c r="H53" s="31">
        <v>9</v>
      </c>
      <c r="I53" s="76">
        <v>37.299999999999997</v>
      </c>
      <c r="J53" s="76">
        <v>40.229999999999997</v>
      </c>
      <c r="K53"/>
    </row>
    <row r="54" spans="1:11" ht="15" x14ac:dyDescent="0.25">
      <c r="A54" s="31">
        <v>34</v>
      </c>
      <c r="B54" s="31">
        <v>18</v>
      </c>
      <c r="C54" s="76">
        <v>46.7</v>
      </c>
      <c r="D54" s="76">
        <v>50.36</v>
      </c>
      <c r="E54" s="76"/>
      <c r="F54"/>
      <c r="G54" s="31">
        <v>34</v>
      </c>
      <c r="H54" s="31">
        <v>18</v>
      </c>
      <c r="I54" s="76">
        <v>47.74</v>
      </c>
      <c r="J54" s="76">
        <v>51.49</v>
      </c>
      <c r="K54"/>
    </row>
    <row r="55" spans="1:11" ht="15" x14ac:dyDescent="0.25">
      <c r="A55" s="31">
        <v>34</v>
      </c>
      <c r="B55" s="31">
        <v>27</v>
      </c>
      <c r="C55" s="76">
        <v>52.29</v>
      </c>
      <c r="D55" s="76">
        <v>56.39</v>
      </c>
      <c r="E55" s="76"/>
      <c r="F55"/>
      <c r="G55" s="31">
        <v>34</v>
      </c>
      <c r="H55" s="31">
        <v>27</v>
      </c>
      <c r="I55" s="76">
        <v>54.87</v>
      </c>
      <c r="J55" s="76">
        <v>59.19</v>
      </c>
      <c r="K55"/>
    </row>
    <row r="56" spans="1:11" ht="15" x14ac:dyDescent="0.25">
      <c r="A56" s="31">
        <v>34</v>
      </c>
      <c r="B56" s="31">
        <v>48</v>
      </c>
      <c r="C56" s="76">
        <v>68.510000000000005</v>
      </c>
      <c r="D56" s="76">
        <v>73.540000000000006</v>
      </c>
      <c r="E56" s="76"/>
      <c r="F56"/>
      <c r="G56" s="31">
        <v>34</v>
      </c>
      <c r="H56" s="31">
        <v>48</v>
      </c>
      <c r="I56" s="76">
        <v>68.510000000000005</v>
      </c>
      <c r="J56" s="76">
        <v>73.540000000000006</v>
      </c>
      <c r="K56"/>
    </row>
    <row r="57" spans="1:11" ht="15" x14ac:dyDescent="0.25">
      <c r="A57" s="31">
        <v>34</v>
      </c>
      <c r="B57" s="31">
        <v>60</v>
      </c>
      <c r="C57" s="76">
        <v>70.83</v>
      </c>
      <c r="D57" s="76">
        <v>75.709999999999994</v>
      </c>
      <c r="E57" s="76"/>
      <c r="F57"/>
      <c r="G57" s="31">
        <v>34</v>
      </c>
      <c r="H57" s="31">
        <v>60</v>
      </c>
      <c r="I57" s="76">
        <v>70.83</v>
      </c>
      <c r="J57" s="76">
        <v>75.709999999999994</v>
      </c>
      <c r="K57"/>
    </row>
    <row r="58" spans="1:11" ht="15" x14ac:dyDescent="0.25">
      <c r="A58" s="31">
        <v>35</v>
      </c>
      <c r="B58" s="31">
        <v>4</v>
      </c>
      <c r="C58" s="76">
        <v>22.81</v>
      </c>
      <c r="D58" s="76">
        <v>25.16</v>
      </c>
      <c r="E58" s="76"/>
      <c r="F58"/>
      <c r="G58" s="31">
        <v>35</v>
      </c>
      <c r="H58" s="31">
        <v>4</v>
      </c>
      <c r="I58" s="76">
        <v>34.83</v>
      </c>
      <c r="J58" s="76">
        <v>37.67</v>
      </c>
      <c r="K58"/>
    </row>
    <row r="59" spans="1:11" ht="15" x14ac:dyDescent="0.25">
      <c r="A59" s="31">
        <v>35</v>
      </c>
      <c r="B59" s="31">
        <v>9</v>
      </c>
      <c r="C59" s="76">
        <v>35.97</v>
      </c>
      <c r="D59" s="76">
        <v>38.67</v>
      </c>
      <c r="E59" s="76"/>
      <c r="F59"/>
      <c r="G59" s="31">
        <v>35</v>
      </c>
      <c r="H59" s="31">
        <v>9</v>
      </c>
      <c r="I59" s="76">
        <v>38.270000000000003</v>
      </c>
      <c r="J59" s="76">
        <v>41.2</v>
      </c>
      <c r="K59"/>
    </row>
    <row r="60" spans="1:11" ht="15" x14ac:dyDescent="0.25">
      <c r="A60" s="31">
        <v>35</v>
      </c>
      <c r="B60" s="31">
        <v>18</v>
      </c>
      <c r="C60" s="76">
        <v>47.6</v>
      </c>
      <c r="D60" s="76">
        <v>51.37</v>
      </c>
      <c r="E60" s="76"/>
      <c r="F60"/>
      <c r="G60" s="31">
        <v>35</v>
      </c>
      <c r="H60" s="31">
        <v>18</v>
      </c>
      <c r="I60" s="76">
        <v>48.63</v>
      </c>
      <c r="J60" s="76">
        <v>52.48</v>
      </c>
      <c r="K60"/>
    </row>
    <row r="61" spans="1:11" ht="15" x14ac:dyDescent="0.25">
      <c r="A61" s="31">
        <v>35</v>
      </c>
      <c r="B61" s="31">
        <v>27</v>
      </c>
      <c r="C61" s="76">
        <v>53.08</v>
      </c>
      <c r="D61" s="76">
        <v>57.35</v>
      </c>
      <c r="E61" s="76"/>
      <c r="F61"/>
      <c r="G61" s="31">
        <v>35</v>
      </c>
      <c r="H61" s="31">
        <v>27</v>
      </c>
      <c r="I61" s="76">
        <v>55.6</v>
      </c>
      <c r="J61" s="76">
        <v>60.11</v>
      </c>
      <c r="K61"/>
    </row>
    <row r="62" spans="1:11" ht="15" x14ac:dyDescent="0.25">
      <c r="A62" s="31">
        <v>35</v>
      </c>
      <c r="B62" s="31">
        <v>48</v>
      </c>
      <c r="C62" s="76">
        <v>68.72</v>
      </c>
      <c r="D62" s="76">
        <v>74.03</v>
      </c>
      <c r="E62" s="76"/>
      <c r="F62"/>
      <c r="G62" s="31">
        <v>35</v>
      </c>
      <c r="H62" s="31">
        <v>48</v>
      </c>
      <c r="I62" s="76">
        <v>68.72</v>
      </c>
      <c r="J62" s="76">
        <v>74.03</v>
      </c>
      <c r="K62"/>
    </row>
    <row r="63" spans="1:11" ht="15" x14ac:dyDescent="0.25">
      <c r="A63" s="31">
        <v>35</v>
      </c>
      <c r="B63" s="31">
        <v>60</v>
      </c>
      <c r="C63" s="76">
        <v>70.84</v>
      </c>
      <c r="D63" s="76">
        <v>76.03</v>
      </c>
      <c r="E63" s="76"/>
      <c r="F63"/>
      <c r="G63" s="31">
        <v>35</v>
      </c>
      <c r="H63" s="31">
        <v>60</v>
      </c>
      <c r="I63" s="76">
        <v>70.84</v>
      </c>
      <c r="J63" s="76">
        <v>76.03</v>
      </c>
      <c r="K63"/>
    </row>
    <row r="64" spans="1:11" ht="15" x14ac:dyDescent="0.25">
      <c r="A64" s="31">
        <v>36</v>
      </c>
      <c r="B64" s="31">
        <v>4</v>
      </c>
      <c r="C64" s="76">
        <v>23.61</v>
      </c>
      <c r="D64" s="76">
        <v>25.98</v>
      </c>
      <c r="E64" s="76"/>
      <c r="F64"/>
      <c r="G64" s="31">
        <v>36</v>
      </c>
      <c r="H64" s="31">
        <v>4</v>
      </c>
      <c r="I64" s="76">
        <v>35.78</v>
      </c>
      <c r="J64" s="76">
        <v>38.6</v>
      </c>
      <c r="K64"/>
    </row>
    <row r="65" spans="1:11" ht="15" x14ac:dyDescent="0.25">
      <c r="A65" s="31">
        <v>36</v>
      </c>
      <c r="B65" s="31">
        <v>9</v>
      </c>
      <c r="C65" s="76">
        <v>36.950000000000003</v>
      </c>
      <c r="D65" s="76">
        <v>39.630000000000003</v>
      </c>
      <c r="E65" s="76"/>
      <c r="F65"/>
      <c r="G65" s="31">
        <v>36</v>
      </c>
      <c r="H65" s="31">
        <v>9</v>
      </c>
      <c r="I65" s="76">
        <v>39.229999999999997</v>
      </c>
      <c r="J65" s="76">
        <v>42.17</v>
      </c>
      <c r="K65"/>
    </row>
    <row r="66" spans="1:11" ht="15" x14ac:dyDescent="0.25">
      <c r="A66" s="31">
        <v>36</v>
      </c>
      <c r="B66" s="31">
        <v>18</v>
      </c>
      <c r="C66" s="76">
        <v>48.5</v>
      </c>
      <c r="D66" s="76">
        <v>52.39</v>
      </c>
      <c r="E66" s="76"/>
      <c r="F66"/>
      <c r="G66" s="31">
        <v>36</v>
      </c>
      <c r="H66" s="31">
        <v>18</v>
      </c>
      <c r="I66" s="76">
        <v>49.51</v>
      </c>
      <c r="J66" s="76">
        <v>53.47</v>
      </c>
      <c r="K66"/>
    </row>
    <row r="67" spans="1:11" ht="15" x14ac:dyDescent="0.25">
      <c r="A67" s="31">
        <v>36</v>
      </c>
      <c r="B67" s="31">
        <v>27</v>
      </c>
      <c r="C67" s="76">
        <v>53.87</v>
      </c>
      <c r="D67" s="76">
        <v>58.31</v>
      </c>
      <c r="E67" s="76"/>
      <c r="F67"/>
      <c r="G67" s="31">
        <v>36</v>
      </c>
      <c r="H67" s="31">
        <v>27</v>
      </c>
      <c r="I67" s="76">
        <v>56.33</v>
      </c>
      <c r="J67" s="76">
        <v>61.02</v>
      </c>
      <c r="K67"/>
    </row>
    <row r="68" spans="1:11" ht="15" x14ac:dyDescent="0.25">
      <c r="A68" s="31">
        <v>36</v>
      </c>
      <c r="B68" s="31">
        <v>48</v>
      </c>
      <c r="C68" s="76">
        <v>68.930000000000007</v>
      </c>
      <c r="D68" s="76">
        <v>74.510000000000005</v>
      </c>
      <c r="E68" s="76"/>
      <c r="F68"/>
      <c r="G68" s="31">
        <v>36</v>
      </c>
      <c r="H68" s="31">
        <v>48</v>
      </c>
      <c r="I68" s="76">
        <v>68.930000000000007</v>
      </c>
      <c r="J68" s="76">
        <v>74.510000000000005</v>
      </c>
      <c r="K68"/>
    </row>
    <row r="69" spans="1:11" ht="15" x14ac:dyDescent="0.25">
      <c r="A69" s="31">
        <v>36</v>
      </c>
      <c r="B69" s="31">
        <v>60</v>
      </c>
      <c r="C69" s="76">
        <v>70.849999999999994</v>
      </c>
      <c r="D69" s="76">
        <v>76.349999999999994</v>
      </c>
      <c r="E69" s="76"/>
      <c r="F69"/>
      <c r="G69" s="31">
        <v>36</v>
      </c>
      <c r="H69" s="31">
        <v>60</v>
      </c>
      <c r="I69" s="76">
        <v>70.849999999999994</v>
      </c>
      <c r="J69" s="76">
        <v>76.349999999999994</v>
      </c>
      <c r="K69"/>
    </row>
    <row r="70" spans="1:11" ht="15" x14ac:dyDescent="0.25">
      <c r="A70" s="31">
        <v>37</v>
      </c>
      <c r="B70" s="31">
        <v>4</v>
      </c>
      <c r="C70" s="76">
        <v>24.4</v>
      </c>
      <c r="D70" s="76">
        <v>26.8</v>
      </c>
      <c r="E70" s="76"/>
      <c r="F70"/>
      <c r="G70" s="31">
        <v>37</v>
      </c>
      <c r="H70" s="31">
        <v>7</v>
      </c>
      <c r="I70" s="76">
        <v>36.729999999999997</v>
      </c>
      <c r="J70" s="76">
        <v>39.53</v>
      </c>
      <c r="K70"/>
    </row>
    <row r="71" spans="1:11" ht="15" x14ac:dyDescent="0.25">
      <c r="A71" s="31">
        <v>37</v>
      </c>
      <c r="B71" s="31">
        <v>9</v>
      </c>
      <c r="C71" s="76">
        <v>37.93</v>
      </c>
      <c r="D71" s="76">
        <v>40.6</v>
      </c>
      <c r="E71" s="76"/>
      <c r="F71"/>
      <c r="G71" s="31">
        <v>37</v>
      </c>
      <c r="H71" s="31">
        <v>9</v>
      </c>
      <c r="I71" s="76">
        <v>40.200000000000003</v>
      </c>
      <c r="J71" s="76">
        <v>43.13</v>
      </c>
      <c r="K71"/>
    </row>
    <row r="72" spans="1:11" ht="15" x14ac:dyDescent="0.25">
      <c r="A72" s="31">
        <v>37</v>
      </c>
      <c r="B72" s="31">
        <v>18</v>
      </c>
      <c r="C72" s="76">
        <v>49.4</v>
      </c>
      <c r="D72" s="76">
        <v>53.4</v>
      </c>
      <c r="E72" s="76"/>
      <c r="F72"/>
      <c r="G72" s="31">
        <v>37</v>
      </c>
      <c r="H72" s="31">
        <v>18</v>
      </c>
      <c r="I72" s="76">
        <v>50.4</v>
      </c>
      <c r="J72" s="76">
        <v>54.47</v>
      </c>
      <c r="K72"/>
    </row>
    <row r="73" spans="1:11" ht="15" x14ac:dyDescent="0.25">
      <c r="A73" s="31">
        <v>37</v>
      </c>
      <c r="B73" s="31">
        <v>27</v>
      </c>
      <c r="C73" s="76">
        <v>54.67</v>
      </c>
      <c r="D73" s="76">
        <v>59.27</v>
      </c>
      <c r="E73" s="76"/>
      <c r="F73"/>
      <c r="G73" s="31">
        <v>37</v>
      </c>
      <c r="H73" s="31">
        <v>27</v>
      </c>
      <c r="I73" s="76">
        <v>57.07</v>
      </c>
      <c r="J73" s="76">
        <v>61.93</v>
      </c>
      <c r="K73"/>
    </row>
    <row r="74" spans="1:11" ht="15" x14ac:dyDescent="0.25">
      <c r="A74" s="31">
        <v>37</v>
      </c>
      <c r="B74" s="31">
        <v>48</v>
      </c>
      <c r="C74" s="76">
        <v>69.13</v>
      </c>
      <c r="D74" s="76">
        <v>75</v>
      </c>
      <c r="E74" s="76"/>
      <c r="F74"/>
      <c r="G74" s="31">
        <v>37</v>
      </c>
      <c r="H74" s="31">
        <v>48</v>
      </c>
      <c r="I74" s="76">
        <v>69.13</v>
      </c>
      <c r="J74" s="76">
        <v>75</v>
      </c>
      <c r="K74"/>
    </row>
    <row r="75" spans="1:11" ht="15" x14ac:dyDescent="0.25">
      <c r="A75" s="31">
        <v>37</v>
      </c>
      <c r="B75" s="31">
        <v>60</v>
      </c>
      <c r="C75" s="76">
        <v>70.87</v>
      </c>
      <c r="D75" s="76">
        <v>76.67</v>
      </c>
      <c r="E75" s="76"/>
      <c r="F75"/>
      <c r="G75" s="31">
        <v>37</v>
      </c>
      <c r="H75" s="31">
        <v>60</v>
      </c>
      <c r="I75" s="76">
        <v>70.87</v>
      </c>
      <c r="J75" s="76">
        <v>76.67</v>
      </c>
      <c r="K75"/>
    </row>
    <row r="76" spans="1:11" ht="15" x14ac:dyDescent="0.25">
      <c r="A76" s="31">
        <v>38</v>
      </c>
      <c r="B76" s="31">
        <v>4</v>
      </c>
      <c r="C76" s="76">
        <v>24.85</v>
      </c>
      <c r="D76" s="76">
        <v>27.05</v>
      </c>
      <c r="E76" s="76"/>
      <c r="F76"/>
      <c r="G76" s="31">
        <v>38</v>
      </c>
      <c r="H76" s="31">
        <v>4</v>
      </c>
      <c r="I76" s="76">
        <v>37.03</v>
      </c>
      <c r="J76" s="76">
        <v>39.61</v>
      </c>
      <c r="K76"/>
    </row>
    <row r="77" spans="1:11" ht="15" x14ac:dyDescent="0.25">
      <c r="A77" s="31">
        <v>38</v>
      </c>
      <c r="B77" s="31">
        <v>9</v>
      </c>
      <c r="C77" s="76">
        <v>38.24</v>
      </c>
      <c r="D77" s="76">
        <v>40.69</v>
      </c>
      <c r="E77" s="76"/>
      <c r="F77"/>
      <c r="G77" s="31">
        <v>38</v>
      </c>
      <c r="H77" s="31">
        <v>9</v>
      </c>
      <c r="I77" s="76">
        <v>40.44</v>
      </c>
      <c r="J77" s="76">
        <v>43.17</v>
      </c>
      <c r="K77"/>
    </row>
    <row r="78" spans="1:11" ht="15" x14ac:dyDescent="0.25">
      <c r="A78" s="31">
        <v>38</v>
      </c>
      <c r="B78" s="31">
        <v>18</v>
      </c>
      <c r="C78" s="76">
        <v>49.41</v>
      </c>
      <c r="D78" s="76">
        <v>53.23</v>
      </c>
      <c r="E78" s="76"/>
      <c r="F78"/>
      <c r="G78" s="31">
        <v>38</v>
      </c>
      <c r="H78" s="31">
        <v>18</v>
      </c>
      <c r="I78" s="76">
        <v>50.37</v>
      </c>
      <c r="J78" s="76">
        <v>54.26</v>
      </c>
      <c r="K78"/>
    </row>
    <row r="79" spans="1:11" ht="15" x14ac:dyDescent="0.25">
      <c r="A79" s="31">
        <v>38</v>
      </c>
      <c r="B79" s="31">
        <v>27</v>
      </c>
      <c r="C79" s="76">
        <v>54.45</v>
      </c>
      <c r="D79" s="76">
        <v>58.86</v>
      </c>
      <c r="E79" s="76"/>
      <c r="F79"/>
      <c r="G79" s="31">
        <v>38</v>
      </c>
      <c r="H79" s="31">
        <v>27</v>
      </c>
      <c r="I79" s="76">
        <v>56.73</v>
      </c>
      <c r="J79" s="76">
        <v>61.4</v>
      </c>
      <c r="K79"/>
    </row>
    <row r="80" spans="1:11" ht="15" x14ac:dyDescent="0.25">
      <c r="A80" s="31">
        <v>38</v>
      </c>
      <c r="B80" s="31">
        <v>48</v>
      </c>
      <c r="C80" s="76">
        <v>68.06</v>
      </c>
      <c r="D80" s="76">
        <v>73.69</v>
      </c>
      <c r="E80" s="76"/>
      <c r="F80"/>
      <c r="G80" s="31">
        <v>38</v>
      </c>
      <c r="H80" s="31">
        <v>48</v>
      </c>
      <c r="I80" s="76">
        <v>68.06</v>
      </c>
      <c r="J80" s="76">
        <v>73.69</v>
      </c>
      <c r="K80"/>
    </row>
    <row r="81" spans="1:11" ht="15" x14ac:dyDescent="0.25">
      <c r="A81" s="31">
        <v>38</v>
      </c>
      <c r="B81" s="31">
        <v>60</v>
      </c>
      <c r="C81" s="76">
        <v>69.53</v>
      </c>
      <c r="D81" s="76">
        <v>75.09</v>
      </c>
      <c r="E81" s="76"/>
      <c r="F81"/>
      <c r="G81" s="31">
        <v>38</v>
      </c>
      <c r="H81" s="31">
        <v>60</v>
      </c>
      <c r="I81" s="76">
        <v>69.53</v>
      </c>
      <c r="J81" s="76">
        <v>75.09</v>
      </c>
      <c r="K81"/>
    </row>
    <row r="82" spans="1:11" ht="15" x14ac:dyDescent="0.25">
      <c r="A82" s="31">
        <v>39</v>
      </c>
      <c r="B82" s="31">
        <v>4</v>
      </c>
      <c r="C82" s="76">
        <v>25.31</v>
      </c>
      <c r="D82" s="76">
        <v>27.31</v>
      </c>
      <c r="E82" s="76"/>
      <c r="F82"/>
      <c r="G82" s="31">
        <v>39</v>
      </c>
      <c r="H82" s="31">
        <v>4</v>
      </c>
      <c r="I82" s="76">
        <v>37.32</v>
      </c>
      <c r="J82" s="76">
        <v>39.69</v>
      </c>
      <c r="K82"/>
    </row>
    <row r="83" spans="1:11" ht="15" x14ac:dyDescent="0.25">
      <c r="A83" s="31">
        <v>39</v>
      </c>
      <c r="B83" s="31">
        <v>9</v>
      </c>
      <c r="C83" s="76">
        <v>38.549999999999997</v>
      </c>
      <c r="D83" s="76">
        <v>40.79</v>
      </c>
      <c r="E83" s="76"/>
      <c r="F83"/>
      <c r="G83" s="31">
        <v>39</v>
      </c>
      <c r="H83" s="31">
        <v>9</v>
      </c>
      <c r="I83" s="76">
        <v>40.68</v>
      </c>
      <c r="J83" s="76">
        <v>43.2</v>
      </c>
      <c r="K83"/>
    </row>
    <row r="84" spans="1:11" ht="15" x14ac:dyDescent="0.25">
      <c r="A84" s="31">
        <v>39</v>
      </c>
      <c r="B84" s="31">
        <v>18</v>
      </c>
      <c r="C84" s="76">
        <v>49.41</v>
      </c>
      <c r="D84" s="76">
        <v>53.05</v>
      </c>
      <c r="E84" s="76"/>
      <c r="F84"/>
      <c r="G84" s="31">
        <v>39</v>
      </c>
      <c r="H84" s="31">
        <v>18</v>
      </c>
      <c r="I84" s="76">
        <v>50.33</v>
      </c>
      <c r="J84" s="76">
        <v>54.05</v>
      </c>
      <c r="K84"/>
    </row>
    <row r="85" spans="1:11" ht="15" x14ac:dyDescent="0.25">
      <c r="A85" s="31">
        <v>39</v>
      </c>
      <c r="B85" s="31">
        <v>27</v>
      </c>
      <c r="C85" s="76">
        <v>54.23</v>
      </c>
      <c r="D85" s="76">
        <v>58.45</v>
      </c>
      <c r="E85" s="76"/>
      <c r="F85"/>
      <c r="G85" s="31">
        <v>39</v>
      </c>
      <c r="H85" s="31">
        <v>27</v>
      </c>
      <c r="I85" s="76">
        <v>56.39</v>
      </c>
      <c r="J85" s="76">
        <v>60.87</v>
      </c>
      <c r="K85"/>
    </row>
    <row r="86" spans="1:11" ht="15" x14ac:dyDescent="0.25">
      <c r="A86" s="31">
        <v>39</v>
      </c>
      <c r="B86" s="31">
        <v>48</v>
      </c>
      <c r="C86" s="76">
        <v>66.989999999999995</v>
      </c>
      <c r="D86" s="76">
        <v>72.39</v>
      </c>
      <c r="E86" s="76"/>
      <c r="F86"/>
      <c r="G86" s="31">
        <v>39</v>
      </c>
      <c r="H86" s="31">
        <v>48</v>
      </c>
      <c r="I86" s="76">
        <v>66.989999999999995</v>
      </c>
      <c r="J86" s="76">
        <v>72.39</v>
      </c>
      <c r="K86"/>
    </row>
    <row r="87" spans="1:11" ht="15" x14ac:dyDescent="0.25">
      <c r="A87" s="31">
        <v>39</v>
      </c>
      <c r="B87" s="31">
        <v>60</v>
      </c>
      <c r="C87" s="76">
        <v>68.19</v>
      </c>
      <c r="D87" s="76">
        <v>73.510000000000005</v>
      </c>
      <c r="E87" s="76"/>
      <c r="F87"/>
      <c r="G87" s="31">
        <v>39</v>
      </c>
      <c r="H87" s="31">
        <v>60</v>
      </c>
      <c r="I87" s="76">
        <v>68.19</v>
      </c>
      <c r="J87" s="76">
        <v>73.510000000000005</v>
      </c>
      <c r="K87"/>
    </row>
    <row r="88" spans="1:11" ht="15" x14ac:dyDescent="0.25">
      <c r="A88" s="31">
        <v>40</v>
      </c>
      <c r="B88" s="31">
        <v>4</v>
      </c>
      <c r="C88" s="76">
        <v>25.76</v>
      </c>
      <c r="D88" s="76">
        <v>27.56</v>
      </c>
      <c r="E88" s="76"/>
      <c r="F88"/>
      <c r="G88" s="31">
        <v>40</v>
      </c>
      <c r="H88" s="31">
        <v>7</v>
      </c>
      <c r="I88" s="76">
        <v>37.61</v>
      </c>
      <c r="J88" s="76">
        <v>39.770000000000003</v>
      </c>
      <c r="K88"/>
    </row>
    <row r="89" spans="1:11" ht="15" x14ac:dyDescent="0.25">
      <c r="A89" s="31">
        <v>40</v>
      </c>
      <c r="B89" s="31">
        <v>9</v>
      </c>
      <c r="C89" s="76">
        <v>38.85</v>
      </c>
      <c r="D89" s="76">
        <v>40.880000000000003</v>
      </c>
      <c r="E89" s="76"/>
      <c r="F89"/>
      <c r="G89" s="31">
        <v>40</v>
      </c>
      <c r="H89" s="31">
        <v>9</v>
      </c>
      <c r="I89" s="76">
        <v>40.92</v>
      </c>
      <c r="J89" s="76">
        <v>43.23</v>
      </c>
      <c r="K89"/>
    </row>
    <row r="90" spans="1:11" ht="15" x14ac:dyDescent="0.25">
      <c r="A90" s="31">
        <v>40</v>
      </c>
      <c r="B90" s="31">
        <v>18</v>
      </c>
      <c r="C90" s="76">
        <v>49.42</v>
      </c>
      <c r="D90" s="76">
        <v>52.88</v>
      </c>
      <c r="E90" s="76"/>
      <c r="F90"/>
      <c r="G90" s="31">
        <v>40</v>
      </c>
      <c r="H90" s="31">
        <v>18</v>
      </c>
      <c r="I90" s="76">
        <v>50.3</v>
      </c>
      <c r="J90" s="76">
        <v>53.85</v>
      </c>
      <c r="K90"/>
    </row>
    <row r="91" spans="1:11" ht="15" x14ac:dyDescent="0.25">
      <c r="A91" s="31">
        <v>40</v>
      </c>
      <c r="B91" s="31">
        <v>27</v>
      </c>
      <c r="C91" s="76">
        <v>54.01</v>
      </c>
      <c r="D91" s="76">
        <v>58.05</v>
      </c>
      <c r="E91" s="76"/>
      <c r="F91"/>
      <c r="G91" s="31">
        <v>40</v>
      </c>
      <c r="H91" s="31">
        <v>27</v>
      </c>
      <c r="I91" s="76">
        <v>56.05</v>
      </c>
      <c r="J91" s="76">
        <v>60.33</v>
      </c>
      <c r="K91"/>
    </row>
    <row r="92" spans="1:11" ht="15" x14ac:dyDescent="0.25">
      <c r="A92" s="31">
        <v>40</v>
      </c>
      <c r="B92" s="31">
        <v>48</v>
      </c>
      <c r="C92" s="76">
        <v>65.91</v>
      </c>
      <c r="D92" s="76">
        <v>71.08</v>
      </c>
      <c r="E92" s="76"/>
      <c r="F92"/>
      <c r="G92" s="31">
        <v>40</v>
      </c>
      <c r="H92" s="31">
        <v>48</v>
      </c>
      <c r="I92" s="76">
        <v>65.91</v>
      </c>
      <c r="J92" s="76">
        <v>71.08</v>
      </c>
      <c r="K92"/>
    </row>
    <row r="93" spans="1:11" ht="15" x14ac:dyDescent="0.25">
      <c r="A93" s="31">
        <v>40</v>
      </c>
      <c r="B93" s="31">
        <v>60</v>
      </c>
      <c r="C93" s="76">
        <v>66.849999999999994</v>
      </c>
      <c r="D93" s="76">
        <v>71.930000000000007</v>
      </c>
      <c r="E93" s="76"/>
      <c r="F93"/>
      <c r="G93" s="31">
        <v>40</v>
      </c>
      <c r="H93" s="31">
        <v>60</v>
      </c>
      <c r="I93" s="76">
        <v>66.849999999999994</v>
      </c>
      <c r="J93" s="76">
        <v>71.930000000000007</v>
      </c>
      <c r="K93"/>
    </row>
    <row r="94" spans="1:11" ht="15" x14ac:dyDescent="0.25">
      <c r="A94" s="31">
        <v>41</v>
      </c>
      <c r="B94" s="31">
        <v>4</v>
      </c>
      <c r="C94" s="76">
        <v>26.21</v>
      </c>
      <c r="D94" s="76">
        <v>27.81</v>
      </c>
      <c r="E94" s="76"/>
      <c r="F94"/>
      <c r="G94" s="31">
        <v>41</v>
      </c>
      <c r="H94" s="31">
        <v>4</v>
      </c>
      <c r="I94" s="76">
        <v>37.909999999999997</v>
      </c>
      <c r="J94" s="76">
        <v>39.85</v>
      </c>
      <c r="K94"/>
    </row>
    <row r="95" spans="1:11" ht="15" x14ac:dyDescent="0.25">
      <c r="A95" s="31">
        <v>41</v>
      </c>
      <c r="B95" s="31">
        <v>9</v>
      </c>
      <c r="C95" s="76">
        <v>39.159999999999997</v>
      </c>
      <c r="D95" s="76">
        <v>40.97</v>
      </c>
      <c r="E95" s="76"/>
      <c r="F95"/>
      <c r="G95" s="31">
        <v>41</v>
      </c>
      <c r="H95" s="31">
        <v>9</v>
      </c>
      <c r="I95" s="76">
        <v>41.16</v>
      </c>
      <c r="J95" s="76">
        <v>43.27</v>
      </c>
      <c r="K95"/>
    </row>
    <row r="96" spans="1:11" ht="15" x14ac:dyDescent="0.25">
      <c r="A96" s="31">
        <v>41</v>
      </c>
      <c r="B96" s="31">
        <v>18</v>
      </c>
      <c r="C96" s="76">
        <v>49.43</v>
      </c>
      <c r="D96" s="76">
        <v>52.71</v>
      </c>
      <c r="E96" s="76"/>
      <c r="F96"/>
      <c r="G96" s="31">
        <v>41</v>
      </c>
      <c r="H96" s="31">
        <v>18</v>
      </c>
      <c r="I96" s="76">
        <v>50.27</v>
      </c>
      <c r="J96" s="76">
        <v>53.64</v>
      </c>
      <c r="K96"/>
    </row>
    <row r="97" spans="1:11" ht="15" x14ac:dyDescent="0.25">
      <c r="A97" s="31">
        <v>41</v>
      </c>
      <c r="B97" s="31">
        <v>27</v>
      </c>
      <c r="C97" s="76">
        <v>53.79</v>
      </c>
      <c r="D97" s="76">
        <v>57.64</v>
      </c>
      <c r="E97" s="76"/>
      <c r="F97"/>
      <c r="G97" s="31">
        <v>41</v>
      </c>
      <c r="H97" s="31">
        <v>27</v>
      </c>
      <c r="I97" s="76">
        <v>55.71</v>
      </c>
      <c r="J97" s="76">
        <v>59.8</v>
      </c>
      <c r="K97"/>
    </row>
    <row r="98" spans="1:11" ht="15" x14ac:dyDescent="0.25">
      <c r="A98" s="31">
        <v>41</v>
      </c>
      <c r="B98" s="31">
        <v>48</v>
      </c>
      <c r="C98" s="76">
        <v>64.84</v>
      </c>
      <c r="D98" s="76">
        <v>69.77</v>
      </c>
      <c r="E98" s="76"/>
      <c r="F98"/>
      <c r="G98" s="31">
        <v>41</v>
      </c>
      <c r="H98" s="31">
        <v>48</v>
      </c>
      <c r="I98" s="76">
        <v>64.84</v>
      </c>
      <c r="J98" s="76">
        <v>69.77</v>
      </c>
      <c r="K98"/>
    </row>
    <row r="99" spans="1:11" ht="15" x14ac:dyDescent="0.25">
      <c r="A99" s="31">
        <v>41</v>
      </c>
      <c r="B99" s="31">
        <v>60</v>
      </c>
      <c r="C99" s="76">
        <v>65.510000000000005</v>
      </c>
      <c r="D99" s="76">
        <v>70.349999999999994</v>
      </c>
      <c r="E99" s="76"/>
      <c r="F99"/>
      <c r="G99" s="31">
        <v>41</v>
      </c>
      <c r="H99" s="31">
        <v>60</v>
      </c>
      <c r="I99" s="76">
        <v>65.510000000000005</v>
      </c>
      <c r="J99" s="76">
        <v>70.349999999999994</v>
      </c>
      <c r="K99"/>
    </row>
    <row r="100" spans="1:11" ht="15" x14ac:dyDescent="0.25">
      <c r="A100" s="31">
        <v>42</v>
      </c>
      <c r="B100" s="31">
        <v>4</v>
      </c>
      <c r="C100" s="76">
        <v>26.67</v>
      </c>
      <c r="D100" s="76">
        <v>28.07</v>
      </c>
      <c r="E100" s="76"/>
      <c r="F100"/>
      <c r="G100" s="31">
        <v>42</v>
      </c>
      <c r="H100" s="31">
        <v>4</v>
      </c>
      <c r="I100" s="76">
        <v>38.200000000000003</v>
      </c>
      <c r="J100" s="76">
        <v>39.93</v>
      </c>
      <c r="K100"/>
    </row>
    <row r="101" spans="1:11" ht="15" x14ac:dyDescent="0.25">
      <c r="A101" s="31">
        <v>42</v>
      </c>
      <c r="B101" s="31">
        <v>9</v>
      </c>
      <c r="C101" s="76">
        <v>39.47</v>
      </c>
      <c r="D101" s="76">
        <v>41.07</v>
      </c>
      <c r="E101" s="76"/>
      <c r="F101"/>
      <c r="G101" s="31">
        <v>42</v>
      </c>
      <c r="H101" s="31">
        <v>9</v>
      </c>
      <c r="I101" s="76">
        <v>41.4</v>
      </c>
      <c r="J101" s="76">
        <v>43.3</v>
      </c>
      <c r="K101"/>
    </row>
    <row r="102" spans="1:11" ht="15" x14ac:dyDescent="0.25">
      <c r="A102" s="31">
        <v>42</v>
      </c>
      <c r="B102" s="31">
        <v>18</v>
      </c>
      <c r="C102" s="76">
        <v>49.43</v>
      </c>
      <c r="D102" s="76">
        <v>52.53</v>
      </c>
      <c r="E102" s="76"/>
      <c r="F102"/>
      <c r="G102" s="31">
        <v>42</v>
      </c>
      <c r="H102" s="31">
        <v>18</v>
      </c>
      <c r="I102" s="76">
        <v>50.23</v>
      </c>
      <c r="J102" s="76">
        <v>53.43</v>
      </c>
      <c r="K102"/>
    </row>
    <row r="103" spans="1:11" ht="15" x14ac:dyDescent="0.25">
      <c r="A103" s="31">
        <v>42</v>
      </c>
      <c r="B103" s="31">
        <v>27</v>
      </c>
      <c r="C103" s="76">
        <v>53.57</v>
      </c>
      <c r="D103" s="76">
        <v>57.23</v>
      </c>
      <c r="E103" s="76"/>
      <c r="F103"/>
      <c r="G103" s="31">
        <v>42</v>
      </c>
      <c r="H103" s="31">
        <v>27</v>
      </c>
      <c r="I103" s="76">
        <v>55.37</v>
      </c>
      <c r="J103" s="76">
        <v>59.27</v>
      </c>
      <c r="K103"/>
    </row>
    <row r="104" spans="1:11" ht="15" x14ac:dyDescent="0.25">
      <c r="A104" s="31">
        <v>42</v>
      </c>
      <c r="B104" s="31">
        <v>48</v>
      </c>
      <c r="C104" s="76">
        <v>63.77</v>
      </c>
      <c r="D104" s="76">
        <v>68.47</v>
      </c>
      <c r="E104" s="76"/>
      <c r="F104"/>
      <c r="G104" s="31">
        <v>42</v>
      </c>
      <c r="H104" s="31">
        <v>48</v>
      </c>
      <c r="I104" s="76">
        <v>63.77</v>
      </c>
      <c r="J104" s="76">
        <v>68.47</v>
      </c>
      <c r="K104"/>
    </row>
    <row r="105" spans="1:11" ht="15" x14ac:dyDescent="0.25">
      <c r="A105" s="31">
        <v>42</v>
      </c>
      <c r="B105" s="31">
        <v>60</v>
      </c>
      <c r="C105" s="76">
        <v>64.17</v>
      </c>
      <c r="D105" s="76">
        <v>68.77</v>
      </c>
      <c r="E105" s="76"/>
      <c r="F105"/>
      <c r="G105" s="31">
        <v>42</v>
      </c>
      <c r="H105" s="31">
        <v>60</v>
      </c>
      <c r="I105" s="76">
        <v>64.17</v>
      </c>
      <c r="J105" s="76">
        <v>68.77</v>
      </c>
      <c r="K105"/>
    </row>
    <row r="106" spans="1:11" ht="15" x14ac:dyDescent="0.25">
      <c r="A106" s="31">
        <v>43</v>
      </c>
      <c r="B106" s="31">
        <v>4</v>
      </c>
      <c r="C106" s="76">
        <v>27.12</v>
      </c>
      <c r="D106" s="76">
        <v>28.32</v>
      </c>
      <c r="E106" s="76"/>
      <c r="F106"/>
      <c r="G106" s="31">
        <v>43</v>
      </c>
      <c r="H106" s="31">
        <v>4</v>
      </c>
      <c r="I106" s="76">
        <v>38.49</v>
      </c>
      <c r="J106" s="76">
        <v>40.01</v>
      </c>
      <c r="K106"/>
    </row>
    <row r="107" spans="1:11" ht="15" x14ac:dyDescent="0.25">
      <c r="A107" s="31">
        <v>43</v>
      </c>
      <c r="B107" s="31">
        <v>9</v>
      </c>
      <c r="C107" s="76">
        <v>39.770000000000003</v>
      </c>
      <c r="D107" s="76">
        <v>41.16</v>
      </c>
      <c r="E107" s="76"/>
      <c r="F107"/>
      <c r="G107" s="31">
        <v>43</v>
      </c>
      <c r="H107" s="31">
        <v>9</v>
      </c>
      <c r="I107" s="76">
        <v>41.64</v>
      </c>
      <c r="J107" s="76">
        <v>43.33</v>
      </c>
      <c r="K107"/>
    </row>
    <row r="108" spans="1:11" ht="15" x14ac:dyDescent="0.25">
      <c r="A108" s="31">
        <v>43</v>
      </c>
      <c r="B108" s="31">
        <v>18</v>
      </c>
      <c r="C108" s="76">
        <v>49.44</v>
      </c>
      <c r="D108" s="76">
        <v>52.36</v>
      </c>
      <c r="E108" s="76"/>
      <c r="F108"/>
      <c r="G108" s="31">
        <v>43</v>
      </c>
      <c r="H108" s="31">
        <v>18</v>
      </c>
      <c r="I108" s="76">
        <v>50.2</v>
      </c>
      <c r="J108" s="76">
        <v>53.23</v>
      </c>
      <c r="K108"/>
    </row>
    <row r="109" spans="1:11" ht="15" x14ac:dyDescent="0.25">
      <c r="A109" s="31">
        <v>43</v>
      </c>
      <c r="B109" s="31">
        <v>27</v>
      </c>
      <c r="C109" s="76">
        <v>53.35</v>
      </c>
      <c r="D109" s="76">
        <v>56.83</v>
      </c>
      <c r="E109" s="76"/>
      <c r="F109"/>
      <c r="G109" s="31">
        <v>43</v>
      </c>
      <c r="H109" s="31">
        <v>27</v>
      </c>
      <c r="I109" s="76">
        <v>55.03</v>
      </c>
      <c r="J109" s="76">
        <v>58.73</v>
      </c>
      <c r="K109"/>
    </row>
    <row r="110" spans="1:11" ht="15" x14ac:dyDescent="0.25">
      <c r="A110" s="31">
        <v>43</v>
      </c>
      <c r="B110" s="31">
        <v>48</v>
      </c>
      <c r="C110" s="76">
        <v>62.69</v>
      </c>
      <c r="D110" s="76">
        <v>67.16</v>
      </c>
      <c r="E110" s="76"/>
      <c r="F110"/>
      <c r="G110" s="31">
        <v>43</v>
      </c>
      <c r="H110" s="31">
        <v>48</v>
      </c>
      <c r="I110" s="76">
        <v>62.69</v>
      </c>
      <c r="J110" s="76">
        <v>67.16</v>
      </c>
      <c r="K110"/>
    </row>
    <row r="111" spans="1:11" ht="15" x14ac:dyDescent="0.25">
      <c r="A111" s="31">
        <v>43</v>
      </c>
      <c r="B111" s="31">
        <v>60</v>
      </c>
      <c r="C111" s="76">
        <v>62.83</v>
      </c>
      <c r="D111" s="76">
        <v>67.19</v>
      </c>
      <c r="E111" s="76"/>
      <c r="F111"/>
      <c r="G111" s="31">
        <v>43</v>
      </c>
      <c r="H111" s="31">
        <v>60</v>
      </c>
      <c r="I111" s="76">
        <v>62.83</v>
      </c>
      <c r="J111" s="76">
        <v>67.19</v>
      </c>
      <c r="K111"/>
    </row>
    <row r="112" spans="1:11" ht="15" x14ac:dyDescent="0.25">
      <c r="A112" s="31">
        <v>44</v>
      </c>
      <c r="B112" s="31">
        <v>4</v>
      </c>
      <c r="C112" s="76">
        <v>27.57</v>
      </c>
      <c r="D112" s="76">
        <v>28.57</v>
      </c>
      <c r="E112" s="76"/>
      <c r="F112"/>
      <c r="G112" s="31">
        <v>44</v>
      </c>
      <c r="H112" s="31">
        <v>7</v>
      </c>
      <c r="I112" s="76">
        <v>38.79</v>
      </c>
      <c r="J112" s="76">
        <v>40.090000000000003</v>
      </c>
      <c r="K112"/>
    </row>
    <row r="113" spans="1:11" ht="15" x14ac:dyDescent="0.25">
      <c r="A113" s="31">
        <v>44</v>
      </c>
      <c r="B113" s="31">
        <v>9</v>
      </c>
      <c r="C113" s="76">
        <v>40.08</v>
      </c>
      <c r="D113" s="76">
        <v>41.25</v>
      </c>
      <c r="E113" s="76"/>
      <c r="F113"/>
      <c r="G113" s="31">
        <v>44</v>
      </c>
      <c r="H113" s="31">
        <v>9</v>
      </c>
      <c r="I113" s="76">
        <v>41.88</v>
      </c>
      <c r="J113" s="76">
        <v>43.37</v>
      </c>
      <c r="K113"/>
    </row>
    <row r="114" spans="1:11" ht="15" x14ac:dyDescent="0.25">
      <c r="A114" s="31">
        <v>44</v>
      </c>
      <c r="B114" s="31">
        <v>18</v>
      </c>
      <c r="C114" s="76">
        <v>49.45</v>
      </c>
      <c r="D114" s="76">
        <v>52.19</v>
      </c>
      <c r="E114" s="76"/>
      <c r="F114"/>
      <c r="G114" s="31">
        <v>44</v>
      </c>
      <c r="H114" s="31">
        <v>18</v>
      </c>
      <c r="I114" s="76">
        <v>50.17</v>
      </c>
      <c r="J114" s="76">
        <v>53.02</v>
      </c>
      <c r="K114"/>
    </row>
    <row r="115" spans="1:11" ht="15" x14ac:dyDescent="0.25">
      <c r="A115" s="31">
        <v>44</v>
      </c>
      <c r="B115" s="31">
        <v>27</v>
      </c>
      <c r="C115" s="76">
        <v>53.13</v>
      </c>
      <c r="D115" s="76">
        <v>56.42</v>
      </c>
      <c r="E115" s="76"/>
      <c r="F115"/>
      <c r="G115" s="31">
        <v>44</v>
      </c>
      <c r="H115" s="31">
        <v>27</v>
      </c>
      <c r="I115" s="76">
        <v>54.69</v>
      </c>
      <c r="J115" s="76">
        <v>58.2</v>
      </c>
      <c r="K115"/>
    </row>
    <row r="116" spans="1:11" ht="15" x14ac:dyDescent="0.25">
      <c r="A116" s="31">
        <v>44</v>
      </c>
      <c r="B116" s="31">
        <v>48</v>
      </c>
      <c r="C116" s="76">
        <v>61.62</v>
      </c>
      <c r="D116" s="76">
        <v>65.849999999999994</v>
      </c>
      <c r="E116" s="76"/>
      <c r="F116"/>
      <c r="G116" s="31">
        <v>44</v>
      </c>
      <c r="H116" s="31">
        <v>48</v>
      </c>
      <c r="I116" s="76">
        <v>61.62</v>
      </c>
      <c r="J116" s="76">
        <v>65.849999999999994</v>
      </c>
      <c r="K116"/>
    </row>
    <row r="117" spans="1:11" ht="15" x14ac:dyDescent="0.25">
      <c r="A117" s="31">
        <v>44</v>
      </c>
      <c r="B117" s="31">
        <v>60</v>
      </c>
      <c r="C117" s="76">
        <v>61.49</v>
      </c>
      <c r="D117" s="76">
        <v>65.61</v>
      </c>
      <c r="E117" s="76"/>
      <c r="F117"/>
      <c r="G117" s="31">
        <v>44</v>
      </c>
      <c r="H117" s="31">
        <v>60</v>
      </c>
      <c r="I117" s="76">
        <v>61.49</v>
      </c>
      <c r="J117" s="76">
        <v>65.61</v>
      </c>
      <c r="K117"/>
    </row>
    <row r="118" spans="1:11" ht="15" x14ac:dyDescent="0.25">
      <c r="A118" s="31">
        <v>45</v>
      </c>
      <c r="B118" s="31">
        <v>4</v>
      </c>
      <c r="C118" s="76">
        <v>28.03</v>
      </c>
      <c r="D118" s="76">
        <v>28.83</v>
      </c>
      <c r="E118" s="76"/>
      <c r="F118"/>
      <c r="G118" s="31">
        <v>45</v>
      </c>
      <c r="H118" s="31">
        <v>4</v>
      </c>
      <c r="I118" s="76">
        <v>39.08</v>
      </c>
      <c r="J118" s="76">
        <v>40.17</v>
      </c>
      <c r="K118"/>
    </row>
    <row r="119" spans="1:11" ht="15" x14ac:dyDescent="0.25">
      <c r="A119" s="31">
        <v>45</v>
      </c>
      <c r="B119" s="31">
        <v>9</v>
      </c>
      <c r="C119" s="76">
        <v>40.39</v>
      </c>
      <c r="D119" s="76">
        <v>41.35</v>
      </c>
      <c r="E119" s="76"/>
      <c r="F119"/>
      <c r="G119" s="31">
        <v>45</v>
      </c>
      <c r="H119" s="31">
        <v>9</v>
      </c>
      <c r="I119" s="76">
        <v>42.12</v>
      </c>
      <c r="J119" s="76">
        <v>43.4</v>
      </c>
      <c r="K119"/>
    </row>
    <row r="120" spans="1:11" ht="15" x14ac:dyDescent="0.25">
      <c r="A120" s="31">
        <v>45</v>
      </c>
      <c r="B120" s="31">
        <v>18</v>
      </c>
      <c r="C120" s="76">
        <v>49.45</v>
      </c>
      <c r="D120" s="76">
        <v>52.01</v>
      </c>
      <c r="E120" s="76"/>
      <c r="F120"/>
      <c r="G120" s="31">
        <v>45</v>
      </c>
      <c r="H120" s="31">
        <v>18</v>
      </c>
      <c r="I120" s="76">
        <v>50.13</v>
      </c>
      <c r="J120" s="76">
        <v>52.81</v>
      </c>
      <c r="K120"/>
    </row>
    <row r="121" spans="1:11" ht="15" x14ac:dyDescent="0.25">
      <c r="A121" s="31">
        <v>45</v>
      </c>
      <c r="B121" s="31">
        <v>27</v>
      </c>
      <c r="C121" s="76">
        <v>52.91</v>
      </c>
      <c r="D121" s="76">
        <v>56.01</v>
      </c>
      <c r="E121" s="76"/>
      <c r="F121"/>
      <c r="G121" s="31">
        <v>45</v>
      </c>
      <c r="H121" s="31">
        <v>27</v>
      </c>
      <c r="I121" s="76">
        <v>54.35</v>
      </c>
      <c r="J121" s="76">
        <v>57.67</v>
      </c>
      <c r="K121"/>
    </row>
    <row r="122" spans="1:11" ht="15" x14ac:dyDescent="0.25">
      <c r="A122" s="31">
        <v>45</v>
      </c>
      <c r="B122" s="31">
        <v>48</v>
      </c>
      <c r="C122" s="76">
        <v>60.55</v>
      </c>
      <c r="D122" s="76">
        <v>64.55</v>
      </c>
      <c r="E122" s="76"/>
      <c r="F122"/>
      <c r="G122" s="31">
        <v>45</v>
      </c>
      <c r="H122" s="31">
        <v>48</v>
      </c>
      <c r="I122" s="76">
        <v>60.55</v>
      </c>
      <c r="J122" s="76">
        <v>64.55</v>
      </c>
      <c r="K122"/>
    </row>
    <row r="123" spans="1:11" ht="15" x14ac:dyDescent="0.25">
      <c r="A123" s="31">
        <v>45</v>
      </c>
      <c r="B123" s="31">
        <v>60</v>
      </c>
      <c r="C123" s="76">
        <v>60.15</v>
      </c>
      <c r="D123" s="76">
        <v>64.03</v>
      </c>
      <c r="E123" s="76"/>
      <c r="F123"/>
      <c r="G123" s="31">
        <v>45</v>
      </c>
      <c r="H123" s="31">
        <v>60</v>
      </c>
      <c r="I123" s="76">
        <v>60.15</v>
      </c>
      <c r="J123" s="76">
        <v>64.03</v>
      </c>
      <c r="K123"/>
    </row>
    <row r="124" spans="1:11" ht="15" x14ac:dyDescent="0.25">
      <c r="A124" s="31">
        <v>46</v>
      </c>
      <c r="B124" s="31">
        <v>4</v>
      </c>
      <c r="C124" s="76">
        <v>28.48</v>
      </c>
      <c r="D124" s="76">
        <v>29.08</v>
      </c>
      <c r="E124" s="76"/>
      <c r="F124"/>
      <c r="G124" s="31">
        <v>46</v>
      </c>
      <c r="H124" s="31">
        <v>4</v>
      </c>
      <c r="I124" s="76">
        <v>39.369999999999997</v>
      </c>
      <c r="J124" s="76">
        <v>40.25</v>
      </c>
      <c r="K124"/>
    </row>
    <row r="125" spans="1:11" ht="15" x14ac:dyDescent="0.25">
      <c r="A125" s="31">
        <v>46</v>
      </c>
      <c r="B125" s="31">
        <v>9</v>
      </c>
      <c r="C125" s="76">
        <v>40.69</v>
      </c>
      <c r="D125" s="76">
        <v>41.44</v>
      </c>
      <c r="E125" s="76"/>
      <c r="F125"/>
      <c r="G125" s="31">
        <v>46</v>
      </c>
      <c r="H125" s="31">
        <v>9</v>
      </c>
      <c r="I125" s="76">
        <v>42.36</v>
      </c>
      <c r="J125" s="76">
        <v>43.43</v>
      </c>
      <c r="K125"/>
    </row>
    <row r="126" spans="1:11" ht="15" x14ac:dyDescent="0.25">
      <c r="A126" s="31">
        <v>46</v>
      </c>
      <c r="B126" s="31">
        <v>18</v>
      </c>
      <c r="C126" s="76">
        <v>49.46</v>
      </c>
      <c r="D126" s="76">
        <v>51.84</v>
      </c>
      <c r="E126" s="76"/>
      <c r="F126"/>
      <c r="G126" s="31">
        <v>46</v>
      </c>
      <c r="H126" s="31">
        <v>18</v>
      </c>
      <c r="I126" s="76">
        <v>50.1</v>
      </c>
      <c r="J126" s="76">
        <v>52.61</v>
      </c>
      <c r="K126"/>
    </row>
    <row r="127" spans="1:11" ht="15" x14ac:dyDescent="0.25">
      <c r="A127" s="31">
        <v>46</v>
      </c>
      <c r="B127" s="31">
        <v>27</v>
      </c>
      <c r="C127" s="76">
        <v>52.69</v>
      </c>
      <c r="D127" s="76">
        <v>55.61</v>
      </c>
      <c r="E127" s="76"/>
      <c r="F127"/>
      <c r="G127" s="31">
        <v>46</v>
      </c>
      <c r="H127" s="31">
        <v>27</v>
      </c>
      <c r="I127" s="76">
        <v>54.01</v>
      </c>
      <c r="J127" s="76">
        <v>57.13</v>
      </c>
      <c r="K127"/>
    </row>
    <row r="128" spans="1:11" ht="15" x14ac:dyDescent="0.25">
      <c r="A128" s="31">
        <v>46</v>
      </c>
      <c r="B128" s="31">
        <v>48</v>
      </c>
      <c r="C128" s="76">
        <v>59.47</v>
      </c>
      <c r="D128" s="76">
        <v>63.24</v>
      </c>
      <c r="E128" s="76"/>
      <c r="F128"/>
      <c r="G128" s="31">
        <v>46</v>
      </c>
      <c r="H128" s="31">
        <v>48</v>
      </c>
      <c r="I128" s="76">
        <v>59.47</v>
      </c>
      <c r="J128" s="76">
        <v>63.24</v>
      </c>
      <c r="K128"/>
    </row>
    <row r="129" spans="1:11" ht="15" x14ac:dyDescent="0.25">
      <c r="A129" s="31">
        <v>46</v>
      </c>
      <c r="B129" s="31">
        <v>60</v>
      </c>
      <c r="C129" s="76">
        <v>58.81</v>
      </c>
      <c r="D129" s="76">
        <v>62.45</v>
      </c>
      <c r="E129" s="76"/>
      <c r="F129"/>
      <c r="G129" s="31">
        <v>46</v>
      </c>
      <c r="H129" s="31">
        <v>60</v>
      </c>
      <c r="I129" s="76">
        <v>58.81</v>
      </c>
      <c r="J129" s="76">
        <v>62.45</v>
      </c>
      <c r="K129"/>
    </row>
    <row r="130" spans="1:11" ht="15" x14ac:dyDescent="0.25">
      <c r="A130" s="31">
        <v>47</v>
      </c>
      <c r="B130" s="31">
        <v>4</v>
      </c>
      <c r="C130" s="76">
        <v>28.93</v>
      </c>
      <c r="D130" s="76">
        <v>29.33</v>
      </c>
      <c r="E130" s="76"/>
      <c r="F130"/>
      <c r="G130" s="31">
        <v>47</v>
      </c>
      <c r="H130" s="31">
        <v>7</v>
      </c>
      <c r="I130" s="76">
        <v>39.67</v>
      </c>
      <c r="J130" s="76">
        <v>40.33</v>
      </c>
      <c r="K130"/>
    </row>
    <row r="131" spans="1:11" ht="15" x14ac:dyDescent="0.25">
      <c r="A131" s="31">
        <v>47</v>
      </c>
      <c r="B131" s="31">
        <v>9</v>
      </c>
      <c r="C131" s="76">
        <v>41</v>
      </c>
      <c r="D131" s="76">
        <v>41.53</v>
      </c>
      <c r="E131" s="76"/>
      <c r="F131"/>
      <c r="G131" s="31">
        <v>47</v>
      </c>
      <c r="H131" s="31">
        <v>9</v>
      </c>
      <c r="I131" s="76">
        <v>42.6</v>
      </c>
      <c r="J131" s="76">
        <v>43.47</v>
      </c>
      <c r="K131"/>
    </row>
    <row r="132" spans="1:11" ht="15" x14ac:dyDescent="0.25">
      <c r="A132" s="31">
        <v>47</v>
      </c>
      <c r="B132" s="31">
        <v>18</v>
      </c>
      <c r="C132" s="76">
        <v>49.47</v>
      </c>
      <c r="D132" s="76">
        <v>51.67</v>
      </c>
      <c r="E132" s="76"/>
      <c r="F132"/>
      <c r="G132" s="31">
        <v>47</v>
      </c>
      <c r="H132" s="31">
        <v>18</v>
      </c>
      <c r="I132" s="76">
        <v>50.07</v>
      </c>
      <c r="J132" s="76">
        <v>52.4</v>
      </c>
      <c r="K132"/>
    </row>
    <row r="133" spans="1:11" ht="15" x14ac:dyDescent="0.25">
      <c r="A133" s="31">
        <v>47</v>
      </c>
      <c r="B133" s="31">
        <v>27</v>
      </c>
      <c r="C133" s="76">
        <v>52.47</v>
      </c>
      <c r="D133" s="76">
        <v>55.2</v>
      </c>
      <c r="E133" s="76"/>
      <c r="F133"/>
      <c r="G133" s="31">
        <v>47</v>
      </c>
      <c r="H133" s="31">
        <v>27</v>
      </c>
      <c r="I133" s="76">
        <v>53.67</v>
      </c>
      <c r="J133" s="76">
        <v>56.6</v>
      </c>
      <c r="K133"/>
    </row>
    <row r="134" spans="1:11" ht="15" x14ac:dyDescent="0.25">
      <c r="A134" s="31">
        <v>47</v>
      </c>
      <c r="B134" s="31">
        <v>48</v>
      </c>
      <c r="C134" s="76">
        <v>58.4</v>
      </c>
      <c r="D134" s="76">
        <v>61.93</v>
      </c>
      <c r="E134" s="76"/>
      <c r="F134"/>
      <c r="G134" s="31">
        <v>47</v>
      </c>
      <c r="H134" s="31">
        <v>48</v>
      </c>
      <c r="I134" s="76">
        <v>58.4</v>
      </c>
      <c r="J134" s="76">
        <v>61.93</v>
      </c>
      <c r="K134"/>
    </row>
    <row r="135" spans="1:11" ht="15" x14ac:dyDescent="0.25">
      <c r="A135" s="31">
        <v>47</v>
      </c>
      <c r="B135" s="31">
        <v>60</v>
      </c>
      <c r="C135" s="76">
        <v>57.47</v>
      </c>
      <c r="D135" s="76">
        <v>60.87</v>
      </c>
      <c r="E135" s="76"/>
      <c r="F135"/>
      <c r="G135" s="31">
        <v>47</v>
      </c>
      <c r="H135" s="31">
        <v>60</v>
      </c>
      <c r="I135" s="76">
        <v>57.47</v>
      </c>
      <c r="J135" s="76">
        <v>60.87</v>
      </c>
      <c r="K135"/>
    </row>
    <row r="136" spans="1:11" ht="15" x14ac:dyDescent="0.25">
      <c r="A136" s="31">
        <v>48</v>
      </c>
      <c r="B136" s="31">
        <v>4</v>
      </c>
      <c r="C136" s="76">
        <v>28.39</v>
      </c>
      <c r="D136" s="76">
        <v>28.63</v>
      </c>
      <c r="E136" s="76"/>
      <c r="F136"/>
      <c r="G136" s="31">
        <v>48</v>
      </c>
      <c r="H136" s="31">
        <v>4</v>
      </c>
      <c r="I136" s="76">
        <v>38.61</v>
      </c>
      <c r="J136" s="76">
        <v>39.11</v>
      </c>
      <c r="K136"/>
    </row>
    <row r="137" spans="1:11" ht="15" x14ac:dyDescent="0.25">
      <c r="A137" s="31">
        <v>48</v>
      </c>
      <c r="B137" s="31">
        <v>9</v>
      </c>
      <c r="C137" s="76">
        <v>39.86</v>
      </c>
      <c r="D137" s="76">
        <v>40.24</v>
      </c>
      <c r="E137" s="76"/>
      <c r="F137"/>
      <c r="G137" s="31">
        <v>48</v>
      </c>
      <c r="H137" s="31">
        <v>9</v>
      </c>
      <c r="I137" s="76">
        <v>41.37</v>
      </c>
      <c r="J137" s="76">
        <v>42.07</v>
      </c>
      <c r="K137"/>
    </row>
    <row r="138" spans="1:11" ht="15" x14ac:dyDescent="0.25">
      <c r="A138" s="31">
        <v>48</v>
      </c>
      <c r="B138" s="31">
        <v>18</v>
      </c>
      <c r="C138" s="76">
        <v>47.67</v>
      </c>
      <c r="D138" s="76">
        <v>49.65</v>
      </c>
      <c r="E138" s="76"/>
      <c r="F138"/>
      <c r="G138" s="31">
        <v>48</v>
      </c>
      <c r="H138" s="31">
        <v>18</v>
      </c>
      <c r="I138" s="76">
        <v>48.23</v>
      </c>
      <c r="J138" s="76">
        <v>50.33</v>
      </c>
      <c r="K138"/>
    </row>
    <row r="139" spans="1:11" ht="15" x14ac:dyDescent="0.25">
      <c r="A139" s="31">
        <v>48</v>
      </c>
      <c r="B139" s="31">
        <v>27</v>
      </c>
      <c r="C139" s="76">
        <v>50.21</v>
      </c>
      <c r="D139" s="76">
        <v>52.69</v>
      </c>
      <c r="E139" s="76"/>
      <c r="F139"/>
      <c r="G139" s="31">
        <v>48</v>
      </c>
      <c r="H139" s="31">
        <v>27</v>
      </c>
      <c r="I139" s="76">
        <v>51.23</v>
      </c>
      <c r="J139" s="76">
        <v>53.9</v>
      </c>
      <c r="K139"/>
    </row>
    <row r="140" spans="1:11" ht="15" x14ac:dyDescent="0.25">
      <c r="A140" s="31">
        <v>48</v>
      </c>
      <c r="B140" s="31">
        <v>48</v>
      </c>
      <c r="C140" s="76">
        <v>54.93</v>
      </c>
      <c r="D140" s="76">
        <v>58.15</v>
      </c>
      <c r="E140" s="76"/>
      <c r="F140"/>
      <c r="G140" s="31">
        <v>48</v>
      </c>
      <c r="H140" s="31">
        <v>48</v>
      </c>
      <c r="I140" s="76">
        <v>54.93</v>
      </c>
      <c r="J140" s="76">
        <v>58.15</v>
      </c>
      <c r="K140"/>
    </row>
    <row r="141" spans="1:11" ht="15" x14ac:dyDescent="0.25">
      <c r="A141" s="31">
        <v>48</v>
      </c>
      <c r="B141" s="31">
        <v>60</v>
      </c>
      <c r="C141" s="76">
        <v>53.53</v>
      </c>
      <c r="D141" s="76">
        <v>56.61</v>
      </c>
      <c r="E141" s="76"/>
      <c r="F141"/>
      <c r="G141" s="31">
        <v>48</v>
      </c>
      <c r="H141" s="31">
        <v>60</v>
      </c>
      <c r="I141" s="76">
        <v>53.53</v>
      </c>
      <c r="J141" s="76">
        <v>56.61</v>
      </c>
      <c r="K141"/>
    </row>
    <row r="142" spans="1:11" ht="15" x14ac:dyDescent="0.25">
      <c r="A142" s="31">
        <v>49</v>
      </c>
      <c r="B142" s="31">
        <v>4</v>
      </c>
      <c r="C142" s="76">
        <v>27.84</v>
      </c>
      <c r="D142" s="76">
        <v>27.93</v>
      </c>
      <c r="E142" s="76"/>
      <c r="F142"/>
      <c r="G142" s="31">
        <v>49</v>
      </c>
      <c r="H142" s="31">
        <v>4</v>
      </c>
      <c r="I142" s="76">
        <v>37.549999999999997</v>
      </c>
      <c r="J142" s="76">
        <v>37.89</v>
      </c>
      <c r="K142"/>
    </row>
    <row r="143" spans="1:11" ht="15" x14ac:dyDescent="0.25">
      <c r="A143" s="31">
        <v>49</v>
      </c>
      <c r="B143" s="31">
        <v>9</v>
      </c>
      <c r="C143" s="76">
        <v>38.72</v>
      </c>
      <c r="D143" s="76">
        <v>38.950000000000003</v>
      </c>
      <c r="E143" s="76"/>
      <c r="F143"/>
      <c r="G143" s="31">
        <v>49</v>
      </c>
      <c r="H143" s="31">
        <v>9</v>
      </c>
      <c r="I143" s="76">
        <v>40.130000000000003</v>
      </c>
      <c r="J143" s="76">
        <v>40.67</v>
      </c>
      <c r="K143"/>
    </row>
    <row r="144" spans="1:11" ht="15" x14ac:dyDescent="0.25">
      <c r="A144" s="31">
        <v>49</v>
      </c>
      <c r="B144" s="31">
        <v>18</v>
      </c>
      <c r="C144" s="76">
        <v>45.87</v>
      </c>
      <c r="D144" s="76">
        <v>47.63</v>
      </c>
      <c r="E144" s="76"/>
      <c r="F144"/>
      <c r="G144" s="31">
        <v>49</v>
      </c>
      <c r="H144" s="31">
        <v>18</v>
      </c>
      <c r="I144" s="76">
        <v>46.4</v>
      </c>
      <c r="J144" s="76">
        <v>48.27</v>
      </c>
      <c r="K144"/>
    </row>
    <row r="145" spans="1:11" ht="15" x14ac:dyDescent="0.25">
      <c r="A145" s="31">
        <v>49</v>
      </c>
      <c r="B145" s="31">
        <v>27</v>
      </c>
      <c r="C145" s="76">
        <v>47.96</v>
      </c>
      <c r="D145" s="76">
        <v>50.17</v>
      </c>
      <c r="E145" s="76"/>
      <c r="F145"/>
      <c r="G145" s="31">
        <v>49</v>
      </c>
      <c r="H145" s="31">
        <v>27</v>
      </c>
      <c r="I145" s="76">
        <v>48.8</v>
      </c>
      <c r="J145" s="76">
        <v>51.2</v>
      </c>
      <c r="K145"/>
    </row>
    <row r="146" spans="1:11" ht="15" x14ac:dyDescent="0.25">
      <c r="A146" s="31">
        <v>49</v>
      </c>
      <c r="B146" s="31">
        <v>48</v>
      </c>
      <c r="C146" s="76">
        <v>51.45</v>
      </c>
      <c r="D146" s="76">
        <v>54.36</v>
      </c>
      <c r="E146" s="76"/>
      <c r="F146"/>
      <c r="G146" s="31">
        <v>49</v>
      </c>
      <c r="H146" s="31">
        <v>48</v>
      </c>
      <c r="I146" s="76">
        <v>51.45</v>
      </c>
      <c r="J146" s="76">
        <v>54.36</v>
      </c>
      <c r="K146"/>
    </row>
    <row r="147" spans="1:11" ht="15" x14ac:dyDescent="0.25">
      <c r="A147" s="31">
        <v>49</v>
      </c>
      <c r="B147" s="31">
        <v>60</v>
      </c>
      <c r="C147" s="76">
        <v>49.59</v>
      </c>
      <c r="D147" s="76">
        <v>52.35</v>
      </c>
      <c r="E147" s="76"/>
      <c r="F147"/>
      <c r="G147" s="31">
        <v>49</v>
      </c>
      <c r="H147" s="31">
        <v>60</v>
      </c>
      <c r="I147" s="76">
        <v>49.59</v>
      </c>
      <c r="J147" s="76">
        <v>52.35</v>
      </c>
      <c r="K147"/>
    </row>
    <row r="148" spans="1:11" ht="15" x14ac:dyDescent="0.25">
      <c r="A148" s="31">
        <v>50</v>
      </c>
      <c r="B148" s="31">
        <v>4</v>
      </c>
      <c r="C148" s="76">
        <v>27.29</v>
      </c>
      <c r="D148" s="76">
        <v>27.23</v>
      </c>
      <c r="E148" s="76"/>
      <c r="F148"/>
      <c r="G148" s="31">
        <v>50</v>
      </c>
      <c r="H148" s="31">
        <v>7</v>
      </c>
      <c r="I148" s="76">
        <v>36.49</v>
      </c>
      <c r="J148" s="76">
        <v>36.67</v>
      </c>
      <c r="K148"/>
    </row>
    <row r="149" spans="1:11" ht="15" x14ac:dyDescent="0.25">
      <c r="A149" s="31">
        <v>50</v>
      </c>
      <c r="B149" s="31">
        <v>9</v>
      </c>
      <c r="C149" s="76">
        <v>37.58</v>
      </c>
      <c r="D149" s="76">
        <v>37.65</v>
      </c>
      <c r="E149" s="76"/>
      <c r="F149"/>
      <c r="G149" s="31">
        <v>50</v>
      </c>
      <c r="H149" s="31">
        <v>9</v>
      </c>
      <c r="I149" s="76">
        <v>38.9</v>
      </c>
      <c r="J149" s="76">
        <v>39.270000000000003</v>
      </c>
      <c r="K149"/>
    </row>
    <row r="150" spans="1:11" ht="15" x14ac:dyDescent="0.25">
      <c r="A150" s="31">
        <v>50</v>
      </c>
      <c r="B150" s="31">
        <v>18</v>
      </c>
      <c r="C150" s="76">
        <v>44.07</v>
      </c>
      <c r="D150" s="76">
        <v>45.61</v>
      </c>
      <c r="E150" s="76"/>
      <c r="F150"/>
      <c r="G150" s="31">
        <v>50</v>
      </c>
      <c r="H150" s="31">
        <v>18</v>
      </c>
      <c r="I150" s="76">
        <v>44.57</v>
      </c>
      <c r="J150" s="76">
        <v>46.2</v>
      </c>
      <c r="K150"/>
    </row>
    <row r="151" spans="1:11" ht="15" x14ac:dyDescent="0.25">
      <c r="A151" s="31">
        <v>50</v>
      </c>
      <c r="B151" s="31">
        <v>27</v>
      </c>
      <c r="C151" s="76">
        <v>45.71</v>
      </c>
      <c r="D151" s="76">
        <v>47.66</v>
      </c>
      <c r="E151" s="76"/>
      <c r="F151"/>
      <c r="G151" s="31">
        <v>50</v>
      </c>
      <c r="H151" s="31">
        <v>27</v>
      </c>
      <c r="I151" s="76">
        <v>46.37</v>
      </c>
      <c r="J151" s="76">
        <v>48.5</v>
      </c>
      <c r="K151"/>
    </row>
    <row r="152" spans="1:11" ht="15" x14ac:dyDescent="0.25">
      <c r="A152" s="31">
        <v>50</v>
      </c>
      <c r="B152" s="31">
        <v>48</v>
      </c>
      <c r="C152" s="76">
        <v>47.98</v>
      </c>
      <c r="D152" s="76">
        <v>50.57</v>
      </c>
      <c r="E152" s="76"/>
      <c r="F152"/>
      <c r="G152" s="31">
        <v>50</v>
      </c>
      <c r="H152" s="31">
        <v>48</v>
      </c>
      <c r="I152" s="76">
        <v>47.98</v>
      </c>
      <c r="J152" s="76">
        <v>50.57</v>
      </c>
      <c r="K152"/>
    </row>
    <row r="153" spans="1:11" ht="15" x14ac:dyDescent="0.25">
      <c r="A153" s="31">
        <v>50</v>
      </c>
      <c r="B153" s="31">
        <v>60</v>
      </c>
      <c r="C153" s="76">
        <v>45.65</v>
      </c>
      <c r="D153" s="76">
        <v>48.09</v>
      </c>
      <c r="E153" s="76"/>
      <c r="F153"/>
      <c r="G153" s="31">
        <v>50</v>
      </c>
      <c r="H153" s="31">
        <v>60</v>
      </c>
      <c r="I153" s="76">
        <v>45.65</v>
      </c>
      <c r="J153" s="76">
        <v>48.09</v>
      </c>
      <c r="K153"/>
    </row>
  </sheetData>
  <pageMargins left="0.7" right="0.7" top="0.75" bottom="0.75" header="0.3" footer="0.3"/>
  <pageSetup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21578-21FA-4BC2-BF36-1E3040C3942F}">
  <dimension ref="A1:O16"/>
  <sheetViews>
    <sheetView workbookViewId="0"/>
  </sheetViews>
  <sheetFormatPr defaultRowHeight="15" x14ac:dyDescent="0.25"/>
  <sheetData>
    <row r="1" spans="1:15" ht="22.5" x14ac:dyDescent="0.3">
      <c r="A1" s="2" t="s">
        <v>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.75" x14ac:dyDescent="0.25">
      <c r="A2" s="5" t="s">
        <v>200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4"/>
      <c r="O2" s="4"/>
    </row>
    <row r="3" spans="1:15" ht="15.75" x14ac:dyDescent="0.25">
      <c r="A3" s="5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4"/>
      <c r="O3" s="4"/>
    </row>
    <row r="4" spans="1:15" ht="15.7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4"/>
      <c r="O4" s="4"/>
    </row>
    <row r="5" spans="1:15" ht="15.75" x14ac:dyDescent="0.25">
      <c r="A5" s="11" t="s">
        <v>201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4"/>
      <c r="O5" s="4"/>
    </row>
    <row r="16" spans="1:15" ht="15.75" x14ac:dyDescent="0.25">
      <c r="A16" s="34" t="s">
        <v>202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Q1</vt:lpstr>
      <vt:lpstr>Data for Q1</vt:lpstr>
      <vt:lpstr>Q2</vt:lpstr>
      <vt:lpstr>Q4</vt:lpstr>
      <vt:lpstr>Q6</vt:lpstr>
      <vt:lpstr>Data for Q6</vt:lpstr>
      <vt:lpstr>Q7</vt:lpstr>
      <vt:lpstr>Data for Q7</vt:lpstr>
      <vt:lpstr>Q8</vt:lpstr>
      <vt:lpstr>Data for Q8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2022-08-14T16:03:15Z</dcterms:created>
  <dcterms:modified xsi:type="dcterms:W3CDTF">2023-04-03T20:04:11Z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320f21ee-9bdc-4991-8abe-58f53448e302_Enabled">
    <vt:lpwstr>true</vt:lpwstr>
  </property>
  <property fmtid="{D5CDD505-2E9C-101B-9397-08002B2CF9AE}" pid="5" name="MSIP_Label_320f21ee-9bdc-4991-8abe-58f53448e302_SetDate">
    <vt:lpwstr>2023-02-21T00:48:17Z</vt:lpwstr>
  </property>
  <property fmtid="{D5CDD505-2E9C-101B-9397-08002B2CF9AE}" pid="6" name="MSIP_Label_320f21ee-9bdc-4991-8abe-58f53448e302_Method">
    <vt:lpwstr>Privileged</vt:lpwstr>
  </property>
  <property fmtid="{D5CDD505-2E9C-101B-9397-08002B2CF9AE}" pid="7" name="MSIP_Label_320f21ee-9bdc-4991-8abe-58f53448e302_Name">
    <vt:lpwstr>External Label</vt:lpwstr>
  </property>
  <property fmtid="{D5CDD505-2E9C-101B-9397-08002B2CF9AE}" pid="8" name="MSIP_Label_320f21ee-9bdc-4991-8abe-58f53448e302_SiteId">
    <vt:lpwstr>db05faca-c82a-4b9d-b9c5-0f64b6755421</vt:lpwstr>
  </property>
  <property fmtid="{D5CDD505-2E9C-101B-9397-08002B2CF9AE}" pid="9" name="MSIP_Label_320f21ee-9bdc-4991-8abe-58f53448e302_ActionId">
    <vt:lpwstr>acecee2f-45c1-4ebd-b1cb-d9fec3f459b6</vt:lpwstr>
  </property>
  <property fmtid="{D5CDD505-2E9C-101B-9397-08002B2CF9AE}" pid="10" name="MSIP_Label_320f21ee-9bdc-4991-8abe-58f53448e302_ContentBits">
    <vt:lpwstr>0</vt:lpwstr>
  </property>
</Properties>
</file>