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3\S23\GHDP S23\"/>
    </mc:Choice>
  </mc:AlternateContent>
  <xr:revisionPtr revIDLastSave="0" documentId="13_ncr:8001_{4F95D59F-A72F-4582-AA36-C5C08AD77B0C}" xr6:coauthVersionLast="47" xr6:coauthVersionMax="47" xr10:uidLastSave="{00000000-0000-0000-0000-000000000000}"/>
  <bookViews>
    <workbookView xWindow="-120" yWindow="-120" windowWidth="29040" windowHeight="15840" xr2:uid="{4DE0A405-97BE-4042-B481-4604990612A5}"/>
  </bookViews>
  <sheets>
    <sheet name="Notes" sheetId="7" r:id="rId1"/>
    <sheet name="Q01" sheetId="25" r:id="rId2"/>
    <sheet name="Q02" sheetId="46" r:id="rId3"/>
    <sheet name="Q03" sheetId="39" r:id="rId4"/>
    <sheet name="Q04" sheetId="47" r:id="rId5"/>
    <sheet name="Q05" sheetId="48" r:id="rId6"/>
    <sheet name="Q06" sheetId="49" r:id="rId7"/>
    <sheet name="Q07" sheetId="50" r:id="rId8"/>
    <sheet name="Q08" sheetId="51" r:id="rId9"/>
    <sheet name="Q09" sheetId="5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52" l="1"/>
  <c r="E29" i="39"/>
  <c r="D29" i="39"/>
  <c r="C29" i="39"/>
  <c r="E19" i="39"/>
  <c r="D19" i="39"/>
  <c r="C19" i="39"/>
</calcChain>
</file>

<file path=xl/sharedStrings.xml><?xml version="1.0" encoding="utf-8"?>
<sst xmlns="http://schemas.openxmlformats.org/spreadsheetml/2006/main" count="448" uniqueCount="295">
  <si>
    <t>ANSWER:</t>
  </si>
  <si>
    <t>Question 1</t>
  </si>
  <si>
    <t>END OF QUESTION</t>
  </si>
  <si>
    <t>Guidance to GH FSA Exam candidates regarding usage of Excel:</t>
  </si>
  <si>
    <t>You may resize rows and/or columns.</t>
  </si>
  <si>
    <t>You may insert rows and/or columns on the pre-populated tabs.</t>
  </si>
  <si>
    <t>You may revise formatting and link to values on the same or differrent tabs in the workbook.</t>
  </si>
  <si>
    <t>Credit is neither given nor lost based on formatting decisions.</t>
  </si>
  <si>
    <t>However, graders need to be able to evaluate your logic, reasoning, and work.</t>
  </si>
  <si>
    <t>When in doubt, please err towards using more intermediate steps/cells.</t>
  </si>
  <si>
    <t>In the event you have a problem fully responding where indicated, please include a note/cross-reference on where graders may find your work/response.</t>
  </si>
  <si>
    <t>If you would prefer to respond in a text box (instead of directly in Excel cells), you can copy/paste the following text box:</t>
  </si>
  <si>
    <t>(8 points)</t>
  </si>
  <si>
    <t>(e)       (2 points)</t>
  </si>
  <si>
    <t>The responses for parts (a) - (d) are to be provided in the Word document.</t>
  </si>
  <si>
    <t>The responses for all parts of this question are to be provided in the Word document.</t>
  </si>
  <si>
    <t>(5 points)</t>
  </si>
  <si>
    <t>Question 2</t>
  </si>
  <si>
    <t>Question 3</t>
  </si>
  <si>
    <t>(7 points)</t>
  </si>
  <si>
    <t>Question 4</t>
  </si>
  <si>
    <t>Question 5</t>
  </si>
  <si>
    <t>Question 6</t>
  </si>
  <si>
    <t>Question 7</t>
  </si>
  <si>
    <t>Question 8</t>
  </si>
  <si>
    <t>(9 points)</t>
  </si>
  <si>
    <t>Question 9</t>
  </si>
  <si>
    <t>The response for part (a) is to be provided in the Word document.</t>
  </si>
  <si>
    <t>(b)       (2 points)</t>
  </si>
  <si>
    <t>Area</t>
  </si>
  <si>
    <t>(c)       (3 points)</t>
  </si>
  <si>
    <t>The response for part (d) is to be provided in the Word document.</t>
  </si>
  <si>
    <t>You are given:</t>
  </si>
  <si>
    <t>PPO</t>
  </si>
  <si>
    <t>(c)       (2 points)</t>
  </si>
  <si>
    <t>Physician</t>
  </si>
  <si>
    <t>Generic</t>
  </si>
  <si>
    <t>Show your work.</t>
  </si>
  <si>
    <t>(e)       (3 points)</t>
  </si>
  <si>
    <t>The response for part (f) is to be provided in the Word document.</t>
  </si>
  <si>
    <t>HMO</t>
  </si>
  <si>
    <t>n/a</t>
  </si>
  <si>
    <t>(d)       (2 points)</t>
  </si>
  <si>
    <t>None</t>
  </si>
  <si>
    <t>Age</t>
  </si>
  <si>
    <t>60-64</t>
  </si>
  <si>
    <t>Deductible per Member per Benefit Year</t>
  </si>
  <si>
    <t>Preferred Provider</t>
  </si>
  <si>
    <t xml:space="preserve">    Class I Services</t>
  </si>
  <si>
    <t xml:space="preserve">    Class II and Class III Services</t>
  </si>
  <si>
    <t>Non-Preferred Provider</t>
  </si>
  <si>
    <t>Annual Maximum per Member</t>
  </si>
  <si>
    <t>Waiting Period</t>
  </si>
  <si>
    <t>Class I and Class II Services</t>
  </si>
  <si>
    <t>Class III Services</t>
  </si>
  <si>
    <t>12 Months</t>
  </si>
  <si>
    <t>Class I</t>
  </si>
  <si>
    <t>Class II</t>
  </si>
  <si>
    <t>Class III</t>
  </si>
  <si>
    <t>Provider</t>
  </si>
  <si>
    <t>Network</t>
  </si>
  <si>
    <t>Preferred</t>
  </si>
  <si>
    <t>Broad</t>
  </si>
  <si>
    <t>N/A</t>
  </si>
  <si>
    <t>Member</t>
  </si>
  <si>
    <t>Incurred Date</t>
  </si>
  <si>
    <t>Billed Charges</t>
  </si>
  <si>
    <t>Total</t>
  </si>
  <si>
    <t>(b)       (3 points)</t>
  </si>
  <si>
    <t>(i)    The client perspective.</t>
  </si>
  <si>
    <t>(ii)   The insurer perspective.</t>
  </si>
  <si>
    <t>Retention (% of Paid Premium)</t>
  </si>
  <si>
    <t>Administration</t>
  </si>
  <si>
    <t>Claim Adjudication</t>
  </si>
  <si>
    <t>Premium Taxes</t>
  </si>
  <si>
    <t>Risk &amp; Profit</t>
  </si>
  <si>
    <t>Paid Premium PMPM</t>
  </si>
  <si>
    <t>Average Number of Insured Members</t>
  </si>
  <si>
    <t>Paid Claims ('000s)</t>
  </si>
  <si>
    <t>Paid Premiums ('000s)</t>
  </si>
  <si>
    <t>Pooled Premiums ('000s)</t>
  </si>
  <si>
    <t>Pooled Claims ('000s)</t>
  </si>
  <si>
    <t>Credibility Weight</t>
  </si>
  <si>
    <t>Company XYZ</t>
  </si>
  <si>
    <t>Employer ABC</t>
  </si>
  <si>
    <t xml:space="preserve">You are an actuary working on Medicare Part D. You are helping an intern understand the legislative history of Medicare Part D, using historical claims data. </t>
  </si>
  <si>
    <t>Script Count</t>
  </si>
  <si>
    <t>Retail Cost</t>
  </si>
  <si>
    <t>Brand</t>
  </si>
  <si>
    <t>Initial Coverage Limit</t>
  </si>
  <si>
    <t>Donut Hole Brand Discount</t>
  </si>
  <si>
    <t xml:space="preserve">    Manufacturer cost share</t>
  </si>
  <si>
    <t xml:space="preserve">    Plan cost share</t>
  </si>
  <si>
    <t xml:space="preserve">    Member cost share</t>
  </si>
  <si>
    <t>Donut Hole Generic Discount (Plan coins)</t>
  </si>
  <si>
    <t>TrOOP</t>
  </si>
  <si>
    <t>Estimated Covered Rx Costs</t>
  </si>
  <si>
    <t>Catastrophic benefit (max 5% or copay below)</t>
  </si>
  <si>
    <t xml:space="preserve">    Generic or Preferred multi-source</t>
  </si>
  <si>
    <t xml:space="preserve">    Other Drugs</t>
  </si>
  <si>
    <t>(i)    Member</t>
  </si>
  <si>
    <t>(ii)   Health plan</t>
  </si>
  <si>
    <t>(iii)  Manufacturer</t>
  </si>
  <si>
    <t>The responses for parts (d) and (e) are to be provided in the Word document.</t>
  </si>
  <si>
    <t>The responses for parts (a) and (b) are to be provided in the Word document.</t>
  </si>
  <si>
    <t>Class</t>
  </si>
  <si>
    <t>Provider and Network Discount</t>
  </si>
  <si>
    <t>HMO Discount</t>
  </si>
  <si>
    <t>PPO Discount</t>
  </si>
  <si>
    <t>Non-preferred</t>
  </si>
  <si>
    <t>Procedure Class</t>
  </si>
  <si>
    <t>Member B</t>
  </si>
  <si>
    <t>Member A</t>
  </si>
  <si>
    <t>(c)       (4 points)</t>
  </si>
  <si>
    <t>(i)    Member A</t>
  </si>
  <si>
    <t>(ii)   Member B</t>
  </si>
  <si>
    <t>HMO Plan Assumptions</t>
  </si>
  <si>
    <t>Annual utilization trend</t>
  </si>
  <si>
    <t>Annual unit cost trend (Broad network)</t>
  </si>
  <si>
    <t>Broad network utilization</t>
  </si>
  <si>
    <t>Annual Services per 1,000 Members</t>
  </si>
  <si>
    <t>January 22</t>
  </si>
  <si>
    <t>January 29</t>
  </si>
  <si>
    <t>March 20</t>
  </si>
  <si>
    <t>March 22</t>
  </si>
  <si>
    <t>July 24</t>
  </si>
  <si>
    <t>July 27</t>
  </si>
  <si>
    <t>September 1</t>
  </si>
  <si>
    <t>October 8</t>
  </si>
  <si>
    <t>November 22</t>
  </si>
  <si>
    <t>Non-Claim Expenses</t>
  </si>
  <si>
    <t>Admin Costs</t>
  </si>
  <si>
    <t>Commissions</t>
  </si>
  <si>
    <t>Factor</t>
  </si>
  <si>
    <t>NE</t>
  </si>
  <si>
    <t>SE</t>
  </si>
  <si>
    <t>MW</t>
  </si>
  <si>
    <t>West</t>
  </si>
  <si>
    <t>SW</t>
  </si>
  <si>
    <t>&lt;=25</t>
  </si>
  <si>
    <t>26 - 50</t>
  </si>
  <si>
    <t>51-100</t>
  </si>
  <si>
    <t>101-500</t>
  </si>
  <si>
    <t>500+</t>
  </si>
  <si>
    <t>Experience Weight Prior Rating Factors</t>
  </si>
  <si>
    <t>Expected Claims Trend</t>
  </si>
  <si>
    <t>Premium ('000s)</t>
  </si>
  <si>
    <t>Claims ('000s)</t>
  </si>
  <si>
    <t>Claim Adjudication Costs</t>
  </si>
  <si>
    <t>Company Census</t>
  </si>
  <si>
    <t>Male employees</t>
  </si>
  <si>
    <t>Female employees</t>
  </si>
  <si>
    <t>Pricing Factors</t>
  </si>
  <si>
    <t>Effective date (April 1)</t>
  </si>
  <si>
    <t>Industry</t>
  </si>
  <si>
    <t>Case size</t>
  </si>
  <si>
    <t>Pricing Assumptions</t>
  </si>
  <si>
    <t>Premium tax (% of gross premium)</t>
  </si>
  <si>
    <t>Monthly Claim Rate and Annual Insured Amount</t>
  </si>
  <si>
    <t>Monthly Claim Rate per $1,000 Coverage</t>
  </si>
  <si>
    <t>&gt;25</t>
  </si>
  <si>
    <t>25-29</t>
  </si>
  <si>
    <t>30-34</t>
  </si>
  <si>
    <t>35-39</t>
  </si>
  <si>
    <t>40-44</t>
  </si>
  <si>
    <t>45-49</t>
  </si>
  <si>
    <t>50-54</t>
  </si>
  <si>
    <t>55-59</t>
  </si>
  <si>
    <t>65-69</t>
  </si>
  <si>
    <t>70-74</t>
  </si>
  <si>
    <t>&lt;75</t>
  </si>
  <si>
    <t>Calculate the:</t>
  </si>
  <si>
    <t>(i)    Net manual claim cost.</t>
  </si>
  <si>
    <t>(ii)   Gross premium claim cost.</t>
  </si>
  <si>
    <t>Member coinsurance</t>
  </si>
  <si>
    <t>(c)       (1 point)</t>
  </si>
  <si>
    <t>The responses for parts (f) and (g) are to be provided in the Word document.</t>
  </si>
  <si>
    <t>Frequency</t>
  </si>
  <si>
    <t>Inpatient</t>
  </si>
  <si>
    <t>Outpatient</t>
  </si>
  <si>
    <t>Non-Specialty Drugs</t>
  </si>
  <si>
    <t>Specialty Drugs</t>
  </si>
  <si>
    <t>1-100</t>
  </si>
  <si>
    <t>501-1,000</t>
  </si>
  <si>
    <t>1,001-5,000</t>
  </si>
  <si>
    <t>5,001-10,000</t>
  </si>
  <si>
    <t>10,001-25,000</t>
  </si>
  <si>
    <t>25,001-50,000</t>
  </si>
  <si>
    <t>50,001-100,000</t>
  </si>
  <si>
    <t>100,001-250,000</t>
  </si>
  <si>
    <t>250,001-500,000</t>
  </si>
  <si>
    <t>500,001-1,000,000</t>
  </si>
  <si>
    <t>1,000,000+</t>
  </si>
  <si>
    <t>To Be Determined</t>
  </si>
  <si>
    <t>July 1, 20X1 - June 30, 20X2</t>
  </si>
  <si>
    <t>July 1, 20X2 - June 30, 20X3</t>
  </si>
  <si>
    <t>July 1, 20X3 - June 30, 20X4</t>
  </si>
  <si>
    <t>Paid Premium PMPM for July 1, 20X4 - June 30, 20X5</t>
  </si>
  <si>
    <t>Pooling Premium PMPM for July 1, 20X4 - June 30, 20X5</t>
  </si>
  <si>
    <t>Pooling Premium PMPM for July 1, 20X5 - June 30, 20X6</t>
  </si>
  <si>
    <t>Expected number of insured members for July 1, 20X5 - June 30, 20X6</t>
  </si>
  <si>
    <t>· Claims experience for a Part D member:</t>
  </si>
  <si>
    <t>January 2</t>
  </si>
  <si>
    <t>January 16</t>
  </si>
  <si>
    <t>February 2</t>
  </si>
  <si>
    <t>February 16</t>
  </si>
  <si>
    <t>March 2</t>
  </si>
  <si>
    <t>March 16</t>
  </si>
  <si>
    <t>April 2</t>
  </si>
  <si>
    <t>April 16</t>
  </si>
  <si>
    <t>May 2</t>
  </si>
  <si>
    <t>May 16</t>
  </si>
  <si>
    <t>June 2</t>
  </si>
  <si>
    <t>June 16</t>
  </si>
  <si>
    <t>July 2</t>
  </si>
  <si>
    <t>July 16</t>
  </si>
  <si>
    <t>August 2</t>
  </si>
  <si>
    <t>August 16</t>
  </si>
  <si>
    <t>September 2</t>
  </si>
  <si>
    <t>September 16</t>
  </si>
  <si>
    <t>October 2</t>
  </si>
  <si>
    <t>October 16</t>
  </si>
  <si>
    <t>November 2</t>
  </si>
  <si>
    <t>November 16</t>
  </si>
  <si>
    <t>December 2</t>
  </si>
  <si>
    <t>December 16</t>
  </si>
  <si>
    <r>
      <t>·</t>
    </r>
    <r>
      <rPr>
        <sz val="7"/>
        <color rgb="FF000000"/>
        <rFont val="Times New Roman"/>
        <family val="1"/>
      </rPr>
      <t> </t>
    </r>
    <r>
      <rPr>
        <sz val="12"/>
        <color rgb="FF000000"/>
        <rFont val="Times New Roman"/>
        <family val="1"/>
      </rPr>
      <t>The Part D Standard Benefit Design parameters for 2007 and 2020:</t>
    </r>
  </si>
  <si>
    <t>· For costs in the catastrophic phase, the Medicare reinsurance portion is attributed to plan cost share.</t>
  </si>
  <si>
    <t>Dental Network - Member Coinsurance</t>
  </si>
  <si>
    <t>PPO Preferred Provider</t>
  </si>
  <si>
    <t xml:space="preserve">PPO Non-Preferred Provider </t>
  </si>
  <si>
    <t>· Member A enrolled January 1, 20X1.</t>
  </si>
  <si>
    <t>· Member B enrolled January 1, 20X2.</t>
  </si>
  <si>
    <t>PPO Experience - 20X2</t>
  </si>
  <si>
    <t>Calculate the 20X2 PPO member and plan liability for:</t>
  </si>
  <si>
    <t>HMO Plan Utilization and Unit Cost in 20X2</t>
  </si>
  <si>
    <t>Calculate the 20X4 HMO premium.  Show your work.</t>
  </si>
  <si>
    <t>20X1 Experience and Rating Factors</t>
  </si>
  <si>
    <t>20X3 Rating Assumptions</t>
  </si>
  <si>
    <t>Credibility on 20X1 Claims</t>
  </si>
  <si>
    <t>Company Insured Amount ('000s)</t>
  </si>
  <si>
    <t xml:space="preserve">You are analyzing the required premium increase for Company DEF from 20X2 to 20X3.  </t>
  </si>
  <si>
    <t>Estimated allowed drug cost PMPM (20X2)</t>
  </si>
  <si>
    <t>Drug discount (20X2)</t>
  </si>
  <si>
    <t>Drug discount (20X3)</t>
  </si>
  <si>
    <t>Dispensing fee (20X2)</t>
  </si>
  <si>
    <t>Dispensing fee (20X3)</t>
  </si>
  <si>
    <t>Calculate the 20X3 premium PMPM. Show your work.</t>
  </si>
  <si>
    <t>$100,000 deductible that covers medical and pharmacy claims. Big Customer has stated they will not renew for 20X4 unless the rate increase is under 10%.</t>
  </si>
  <si>
    <t>You are given the following 20X3 claims probability distribution per employee per year.</t>
  </si>
  <si>
    <t xml:space="preserve">Company XYZ has a unilateral arrangement with the insurance carrier. </t>
  </si>
  <si>
    <t>IBNR End of Period Reserve ('000s)</t>
  </si>
  <si>
    <t>Calculate the accumulated surplus or deficit at June 30, 20X4 including XYZ’s acquisition of Employer ABC from:</t>
  </si>
  <si>
    <t>Annual Claims Trend</t>
  </si>
  <si>
    <t>Annual Interest Rate</t>
  </si>
  <si>
    <t>Calculate the PMPM rates for the period from July 1, 20X5 to June 30, 20X6.  Show your work.</t>
  </si>
  <si>
    <t xml:space="preserve">You are an actuary analyzing and pricing dental claims experience in the employer group market. </t>
  </si>
  <si>
    <t xml:space="preserve">The plan gives access to care both inside and outside its network by paying a discounted fee for service. </t>
  </si>
  <si>
    <t>Narrow</t>
  </si>
  <si>
    <t>Annual unit cost trend (Narrow network)</t>
  </si>
  <si>
    <t>Narrow network utilization</t>
  </si>
  <si>
    <t>Non-benefit expense ratio (% of Premium)</t>
  </si>
  <si>
    <t>Profit margin (% of Premium)</t>
  </si>
  <si>
    <t>Narrow Network:  Average Cost per Service</t>
  </si>
  <si>
    <t>Broad Network: Average Cost per Service</t>
  </si>
  <si>
    <t>Expected Risk Profit (% of Premium)</t>
  </si>
  <si>
    <t>20X1 Experience by Area</t>
  </si>
  <si>
    <t>20X1 Experience by Group Size</t>
  </si>
  <si>
    <t>· 20X2 Premiums are $10,500,000</t>
  </si>
  <si>
    <t>Calculate the 20X3 premium change needed for a 75-member group in the MW region. Show your work.</t>
  </si>
  <si>
    <t xml:space="preserve">You are developing the group term life premium for Company JKL with an April 1 effective date. </t>
  </si>
  <si>
    <t xml:space="preserve">The monthly claim rate is from an industry study completed over 10 years ago. </t>
  </si>
  <si>
    <t>Commissions (% of gross premium)</t>
  </si>
  <si>
    <t>Profit Target (% of gross premium)</t>
  </si>
  <si>
    <t>Expense target (% of net premium)</t>
  </si>
  <si>
    <t>Rebate (% of allowed amount)</t>
  </si>
  <si>
    <t>Calculate the change in the allowed amount due to the changes in contracting. Show your work.</t>
  </si>
  <si>
    <t>Calculate the change in the effective member cost sharing due to the changes in contracting. Show your work.</t>
  </si>
  <si>
    <t>Annual claim cost trend</t>
  </si>
  <si>
    <t>Expenses (% of premium)</t>
  </si>
  <si>
    <t>Target profit (% of premium)</t>
  </si>
  <si>
    <t>You are given the service category trends below. Contracting for specialty drug reimbursement is still in negotiations.</t>
  </si>
  <si>
    <t>Annual Trend</t>
  </si>
  <si>
    <t>Administrative cost and other retention items do not impact the calculation.</t>
  </si>
  <si>
    <t>Calculate the maximum annual trend for Specialty Drugs to meet Big Customer's rate increase target. Show your work.</t>
  </si>
  <si>
    <t xml:space="preserve">You are an actuary for LMN Insurance, which specializes in selling stop loss coverage.  Big Customer has a specific stop loss policy with a </t>
  </si>
  <si>
    <t>Drug Type</t>
  </si>
  <si>
    <t>Annual Deductible</t>
  </si>
  <si>
    <t>Range of Claims PEPY</t>
  </si>
  <si>
    <t> Average PEPY</t>
  </si>
  <si>
    <t>Employer ABC is a manufacturing company with 47 employees.  Employer ABC was acquired by Company XYZ on June 30, 20X4.</t>
  </si>
  <si>
    <t>Calculate the cost share, as a percentage of paid claims, using the 2007 benefit design for the:</t>
  </si>
  <si>
    <t>Calculate the cost share, as a percentage of paid claims, using the 2020 benefit design for the:</t>
  </si>
  <si>
    <t>Dental Plan Provisions</t>
  </si>
  <si>
    <t>You are given the following for UVW Insurance Company's group disability business: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</si>
</sst>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0.000"/>
    <numFmt numFmtId="168" formatCode="0.0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7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left" vertical="center" indent="5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indent="3"/>
    </xf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9" fontId="6" fillId="2" borderId="1" xfId="0" applyNumberFormat="1" applyFont="1" applyFill="1" applyBorder="1" applyAlignment="1">
      <alignment horizontal="right" vertical="center"/>
    </xf>
    <xf numFmtId="9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indent="2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/>
    <xf numFmtId="10" fontId="1" fillId="2" borderId="1" xfId="0" applyNumberFormat="1" applyFont="1" applyFill="1" applyBorder="1"/>
    <xf numFmtId="0" fontId="1" fillId="2" borderId="1" xfId="0" applyFont="1" applyFill="1" applyBorder="1" applyAlignment="1">
      <alignment horizontal="right" vertical="center"/>
    </xf>
    <xf numFmtId="165" fontId="1" fillId="2" borderId="1" xfId="2" applyNumberFormat="1" applyFont="1" applyFill="1" applyBorder="1"/>
    <xf numFmtId="44" fontId="1" fillId="2" borderId="1" xfId="3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12" fontId="1" fillId="2" borderId="1" xfId="0" applyNumberFormat="1" applyFont="1" applyFill="1" applyBorder="1"/>
    <xf numFmtId="166" fontId="1" fillId="2" borderId="1" xfId="3" applyNumberFormat="1" applyFont="1" applyFill="1" applyBorder="1"/>
    <xf numFmtId="0" fontId="6" fillId="2" borderId="0" xfId="0" applyFont="1" applyFill="1" applyAlignment="1">
      <alignment horizontal="left" vertical="center" indent="5"/>
    </xf>
    <xf numFmtId="6" fontId="6" fillId="2" borderId="1" xfId="0" applyNumberFormat="1" applyFont="1" applyFill="1" applyBorder="1" applyAlignment="1">
      <alignment vertical="center"/>
    </xf>
    <xf numFmtId="0" fontId="0" fillId="2" borderId="0" xfId="0" applyFill="1"/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/>
    </xf>
    <xf numFmtId="0" fontId="8" fillId="2" borderId="0" xfId="0" applyFont="1" applyFill="1"/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44" fontId="6" fillId="2" borderId="1" xfId="3" applyFont="1" applyFill="1" applyBorder="1" applyAlignment="1">
      <alignment vertical="center" wrapText="1"/>
    </xf>
    <xf numFmtId="44" fontId="6" fillId="2" borderId="1" xfId="3" applyFont="1" applyFill="1" applyBorder="1" applyAlignment="1">
      <alignment vertical="center"/>
    </xf>
    <xf numFmtId="166" fontId="6" fillId="2" borderId="1" xfId="3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6" fontId="6" fillId="2" borderId="1" xfId="3" applyNumberFormat="1" applyFont="1" applyFill="1" applyBorder="1" applyAlignment="1">
      <alignment horizontal="right" vertical="center"/>
    </xf>
    <xf numFmtId="16" fontId="6" fillId="2" borderId="1" xfId="0" quotePrefix="1" applyNumberFormat="1" applyFont="1" applyFill="1" applyBorder="1" applyAlignment="1">
      <alignment horizontal="right" vertical="center"/>
    </xf>
    <xf numFmtId="2" fontId="6" fillId="2" borderId="1" xfId="0" applyNumberFormat="1" applyFont="1" applyFill="1" applyBorder="1" applyAlignment="1">
      <alignment vertical="center"/>
    </xf>
    <xf numFmtId="167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2" borderId="0" xfId="0" applyFont="1" applyFill="1" applyAlignment="1"/>
    <xf numFmtId="0" fontId="9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vertical="center"/>
    </xf>
    <xf numFmtId="166" fontId="9" fillId="2" borderId="1" xfId="3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6" fontId="6" fillId="2" borderId="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165" fontId="1" fillId="2" borderId="0" xfId="2" applyNumberFormat="1" applyFont="1" applyFill="1" applyBorder="1"/>
    <xf numFmtId="0" fontId="6" fillId="2" borderId="0" xfId="0" applyFont="1" applyFill="1" applyBorder="1" applyAlignment="1">
      <alignment horizontal="right" vertical="center"/>
    </xf>
    <xf numFmtId="166" fontId="6" fillId="2" borderId="0" xfId="3" applyNumberFormat="1" applyFont="1" applyFill="1" applyBorder="1" applyAlignment="1">
      <alignment vertical="center"/>
    </xf>
    <xf numFmtId="6" fontId="9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3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</cellXfs>
  <cellStyles count="4">
    <cellStyle name="Comma" xfId="2" builtinId="3"/>
    <cellStyle name="Currency" xfId="3" builtinId="4"/>
    <cellStyle name="Normal" xfId="0" builtinId="0"/>
    <cellStyle name="Normal 2" xfId="1" xr:uid="{CA9855CC-A0D3-4173-B72D-E517C123FA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14</xdr:col>
      <xdr:colOff>130175</xdr:colOff>
      <xdr:row>18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4C3336-947F-4504-AFAA-F3D8CA2C19B0}"/>
            </a:ext>
          </a:extLst>
        </xdr:cNvPr>
        <xdr:cNvSpPr txBox="1"/>
      </xdr:nvSpPr>
      <xdr:spPr>
        <a:xfrm>
          <a:off x="1219200" y="2286000"/>
          <a:ext cx="7445375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ANSWER: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AC6C-884C-4CC0-8E9C-A7134E9E8E49}">
  <sheetPr>
    <tabColor rgb="FFFFFF00"/>
  </sheetPr>
  <dimension ref="B2:D11"/>
  <sheetViews>
    <sheetView tabSelected="1" workbookViewId="0"/>
  </sheetViews>
  <sheetFormatPr defaultRowHeight="15" x14ac:dyDescent="0.25"/>
  <sheetData>
    <row r="2" spans="2:4" x14ac:dyDescent="0.25">
      <c r="B2" t="s">
        <v>3</v>
      </c>
    </row>
    <row r="3" spans="2:4" x14ac:dyDescent="0.25">
      <c r="C3" t="s">
        <v>4</v>
      </c>
    </row>
    <row r="4" spans="2:4" x14ac:dyDescent="0.25">
      <c r="C4" t="s">
        <v>5</v>
      </c>
    </row>
    <row r="5" spans="2:4" x14ac:dyDescent="0.25">
      <c r="C5" t="s">
        <v>6</v>
      </c>
    </row>
    <row r="6" spans="2:4" x14ac:dyDescent="0.25">
      <c r="C6" t="s">
        <v>7</v>
      </c>
    </row>
    <row r="7" spans="2:4" x14ac:dyDescent="0.25">
      <c r="D7" t="s">
        <v>8</v>
      </c>
    </row>
    <row r="8" spans="2:4" x14ac:dyDescent="0.25">
      <c r="D8" t="s">
        <v>9</v>
      </c>
    </row>
    <row r="9" spans="2:4" x14ac:dyDescent="0.25">
      <c r="C9" t="s">
        <v>10</v>
      </c>
    </row>
    <row r="11" spans="2:4" x14ac:dyDescent="0.25">
      <c r="C11" t="s">
        <v>11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53A4-42E1-4509-868A-ED5B3A1ED463}">
  <dimension ref="A1:J53"/>
  <sheetViews>
    <sheetView workbookViewId="0"/>
  </sheetViews>
  <sheetFormatPr defaultColWidth="9.140625" defaultRowHeight="15.75" x14ac:dyDescent="0.25"/>
  <cols>
    <col min="1" max="1" width="9.140625" style="2"/>
    <col min="2" max="2" width="30.7109375" style="2" customWidth="1"/>
    <col min="3" max="3" width="20.7109375" style="2" customWidth="1"/>
    <col min="4" max="9" width="12.7109375" style="2" customWidth="1"/>
    <col min="10" max="16384" width="9.140625" style="2"/>
  </cols>
  <sheetData>
    <row r="1" spans="1:10" x14ac:dyDescent="0.25">
      <c r="A1" s="8" t="s">
        <v>26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6" t="s">
        <v>104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54" t="s">
        <v>285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54" t="s">
        <v>248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9" t="s">
        <v>249</v>
      </c>
      <c r="B9" s="1"/>
      <c r="C9" s="1"/>
      <c r="D9" s="1"/>
      <c r="E9" s="1"/>
      <c r="F9" s="1"/>
      <c r="G9" s="1"/>
      <c r="H9" s="1"/>
      <c r="I9" s="1"/>
      <c r="J9" s="1"/>
    </row>
    <row r="10" spans="1:10" ht="45" x14ac:dyDescent="0.25">
      <c r="A10" s="1"/>
      <c r="B10" s="58" t="s">
        <v>288</v>
      </c>
      <c r="C10" s="58" t="s">
        <v>177</v>
      </c>
      <c r="D10" s="58" t="s">
        <v>178</v>
      </c>
      <c r="E10" s="58" t="s">
        <v>179</v>
      </c>
      <c r="F10" s="58" t="s">
        <v>35</v>
      </c>
      <c r="G10" s="58" t="s">
        <v>180</v>
      </c>
      <c r="H10" s="58" t="s">
        <v>181</v>
      </c>
      <c r="I10" s="58" t="s">
        <v>67</v>
      </c>
      <c r="J10" s="1"/>
    </row>
    <row r="11" spans="1:10" x14ac:dyDescent="0.25">
      <c r="A11" s="1"/>
      <c r="B11" s="56">
        <v>0</v>
      </c>
      <c r="C11" s="59">
        <v>0.18987000000000001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1"/>
    </row>
    <row r="12" spans="1:10" x14ac:dyDescent="0.25">
      <c r="A12" s="1"/>
      <c r="B12" s="56" t="s">
        <v>182</v>
      </c>
      <c r="C12" s="59">
        <v>0.05</v>
      </c>
      <c r="D12" s="60">
        <v>0</v>
      </c>
      <c r="E12" s="60">
        <v>15</v>
      </c>
      <c r="F12" s="60">
        <v>23</v>
      </c>
      <c r="G12" s="60">
        <v>13</v>
      </c>
      <c r="H12" s="60">
        <v>0</v>
      </c>
      <c r="I12" s="60">
        <v>51</v>
      </c>
      <c r="J12" s="1"/>
    </row>
    <row r="13" spans="1:10" x14ac:dyDescent="0.25">
      <c r="A13" s="1"/>
      <c r="B13" s="56" t="s">
        <v>142</v>
      </c>
      <c r="C13" s="59">
        <v>0.23280000000000001</v>
      </c>
      <c r="D13" s="60">
        <v>25</v>
      </c>
      <c r="E13" s="60">
        <v>89</v>
      </c>
      <c r="F13" s="60">
        <v>66</v>
      </c>
      <c r="G13" s="60">
        <v>45</v>
      </c>
      <c r="H13" s="60">
        <v>16</v>
      </c>
      <c r="I13" s="60">
        <v>241</v>
      </c>
      <c r="J13" s="1"/>
    </row>
    <row r="14" spans="1:10" x14ac:dyDescent="0.25">
      <c r="A14" s="1"/>
      <c r="B14" s="56" t="s">
        <v>183</v>
      </c>
      <c r="C14" s="59">
        <v>0.15</v>
      </c>
      <c r="D14" s="60">
        <v>272</v>
      </c>
      <c r="E14" s="60">
        <v>145</v>
      </c>
      <c r="F14" s="60">
        <v>113</v>
      </c>
      <c r="G14" s="60">
        <v>87</v>
      </c>
      <c r="H14" s="60">
        <v>105</v>
      </c>
      <c r="I14" s="60">
        <v>722</v>
      </c>
      <c r="J14" s="1"/>
    </row>
    <row r="15" spans="1:10" x14ac:dyDescent="0.25">
      <c r="A15" s="1"/>
      <c r="B15" s="56" t="s">
        <v>184</v>
      </c>
      <c r="C15" s="59">
        <v>0.14000000000000001</v>
      </c>
      <c r="D15" s="60">
        <v>824</v>
      </c>
      <c r="E15" s="60">
        <v>538</v>
      </c>
      <c r="F15" s="60">
        <v>529</v>
      </c>
      <c r="G15" s="60">
        <v>245</v>
      </c>
      <c r="H15" s="60">
        <v>519</v>
      </c>
      <c r="I15" s="60">
        <v>2655</v>
      </c>
      <c r="J15" s="1"/>
    </row>
    <row r="16" spans="1:10" x14ac:dyDescent="0.25">
      <c r="A16" s="1"/>
      <c r="B16" s="56" t="s">
        <v>185</v>
      </c>
      <c r="C16" s="59">
        <v>0.124</v>
      </c>
      <c r="D16" s="60">
        <v>1902</v>
      </c>
      <c r="E16" s="60">
        <v>960</v>
      </c>
      <c r="F16" s="60">
        <v>1200</v>
      </c>
      <c r="G16" s="60">
        <v>352</v>
      </c>
      <c r="H16" s="60">
        <v>750</v>
      </c>
      <c r="I16" s="60">
        <v>5164</v>
      </c>
      <c r="J16" s="1"/>
    </row>
    <row r="17" spans="1:10" x14ac:dyDescent="0.25">
      <c r="A17" s="1"/>
      <c r="B17" s="56" t="s">
        <v>186</v>
      </c>
      <c r="C17" s="59">
        <v>4.5100000000000001E-2</v>
      </c>
      <c r="D17" s="60">
        <v>9837</v>
      </c>
      <c r="E17" s="60">
        <v>2937</v>
      </c>
      <c r="F17" s="60">
        <v>1969</v>
      </c>
      <c r="G17" s="60">
        <v>483</v>
      </c>
      <c r="H17" s="60">
        <v>1653</v>
      </c>
      <c r="I17" s="60">
        <v>16879</v>
      </c>
      <c r="J17" s="1"/>
    </row>
    <row r="18" spans="1:10" x14ac:dyDescent="0.25">
      <c r="A18" s="1"/>
      <c r="B18" s="56" t="s">
        <v>187</v>
      </c>
      <c r="C18" s="59">
        <v>3.7499999999999999E-2</v>
      </c>
      <c r="D18" s="60">
        <v>21345</v>
      </c>
      <c r="E18" s="60">
        <v>7634</v>
      </c>
      <c r="F18" s="60">
        <v>4524</v>
      </c>
      <c r="G18" s="60">
        <v>872</v>
      </c>
      <c r="H18" s="60">
        <v>3567</v>
      </c>
      <c r="I18" s="60">
        <v>37942</v>
      </c>
      <c r="J18" s="1"/>
    </row>
    <row r="19" spans="1:10" x14ac:dyDescent="0.25">
      <c r="A19" s="1"/>
      <c r="B19" s="56" t="s">
        <v>188</v>
      </c>
      <c r="C19" s="59">
        <v>2.2749999999999999E-2</v>
      </c>
      <c r="D19" s="60">
        <v>36421</v>
      </c>
      <c r="E19" s="60">
        <v>9360</v>
      </c>
      <c r="F19" s="60">
        <v>7202</v>
      </c>
      <c r="G19" s="60">
        <v>1265</v>
      </c>
      <c r="H19" s="60">
        <v>23232</v>
      </c>
      <c r="I19" s="60">
        <v>77480</v>
      </c>
      <c r="J19" s="1"/>
    </row>
    <row r="20" spans="1:10" x14ac:dyDescent="0.25">
      <c r="A20" s="1"/>
      <c r="B20" s="56" t="s">
        <v>189</v>
      </c>
      <c r="C20" s="59">
        <v>6.2700000000000004E-3</v>
      </c>
      <c r="D20" s="60">
        <v>74532</v>
      </c>
      <c r="E20" s="60">
        <v>41576</v>
      </c>
      <c r="F20" s="60">
        <v>13610</v>
      </c>
      <c r="G20" s="60">
        <v>2959</v>
      </c>
      <c r="H20" s="60">
        <v>36323</v>
      </c>
      <c r="I20" s="60">
        <v>169000</v>
      </c>
      <c r="J20" s="1"/>
    </row>
    <row r="21" spans="1:10" x14ac:dyDescent="0.25">
      <c r="A21" s="1"/>
      <c r="B21" s="56" t="s">
        <v>190</v>
      </c>
      <c r="C21" s="59">
        <v>1E-3</v>
      </c>
      <c r="D21" s="60">
        <v>205362</v>
      </c>
      <c r="E21" s="60">
        <v>104217</v>
      </c>
      <c r="F21" s="60">
        <v>17306</v>
      </c>
      <c r="G21" s="60">
        <v>5623</v>
      </c>
      <c r="H21" s="60">
        <v>53963</v>
      </c>
      <c r="I21" s="60">
        <v>386471</v>
      </c>
      <c r="J21" s="1"/>
    </row>
    <row r="22" spans="1:10" x14ac:dyDescent="0.25">
      <c r="A22" s="1"/>
      <c r="B22" s="56" t="s">
        <v>191</v>
      </c>
      <c r="C22" s="59">
        <v>6.9999999999999999E-4</v>
      </c>
      <c r="D22" s="60">
        <v>436352</v>
      </c>
      <c r="E22" s="60">
        <v>144165</v>
      </c>
      <c r="F22" s="60">
        <v>24532</v>
      </c>
      <c r="G22" s="60">
        <v>12634</v>
      </c>
      <c r="H22" s="60">
        <v>150692</v>
      </c>
      <c r="I22" s="60">
        <v>768375</v>
      </c>
      <c r="J22" s="1"/>
    </row>
    <row r="23" spans="1:10" x14ac:dyDescent="0.25">
      <c r="A23" s="1"/>
      <c r="B23" s="56" t="s">
        <v>192</v>
      </c>
      <c r="C23" s="59">
        <v>1.0000000000000001E-5</v>
      </c>
      <c r="D23" s="60">
        <v>870256</v>
      </c>
      <c r="E23" s="60">
        <v>252663</v>
      </c>
      <c r="F23" s="60">
        <v>30576</v>
      </c>
      <c r="G23" s="60">
        <v>36324</v>
      </c>
      <c r="H23" s="60">
        <v>435695</v>
      </c>
      <c r="I23" s="60">
        <v>1625514</v>
      </c>
      <c r="J23" s="1"/>
    </row>
    <row r="24" spans="1:10" x14ac:dyDescent="0.25">
      <c r="A24" s="1"/>
      <c r="B24" s="55"/>
      <c r="C24" s="55"/>
      <c r="D24" s="55"/>
      <c r="E24" s="55"/>
      <c r="F24" s="55"/>
      <c r="G24" s="55"/>
      <c r="H24" s="57" t="s">
        <v>289</v>
      </c>
      <c r="I24" s="72">
        <f>SUMPRODUCT(C11:C23,I11:I23)</f>
        <v>7125.9473400000006</v>
      </c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9" t="s">
        <v>281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6"/>
      <c r="C27" s="19" t="s">
        <v>282</v>
      </c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5" t="s">
        <v>178</v>
      </c>
      <c r="C28" s="11">
        <v>0.03</v>
      </c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5" t="s">
        <v>179</v>
      </c>
      <c r="C29" s="11">
        <v>0.04</v>
      </c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5" t="s">
        <v>35</v>
      </c>
      <c r="C30" s="11">
        <v>0.04</v>
      </c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5" t="s">
        <v>180</v>
      </c>
      <c r="C31" s="11">
        <v>0.01</v>
      </c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5" t="s">
        <v>181</v>
      </c>
      <c r="C32" s="51" t="s">
        <v>193</v>
      </c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9" t="s">
        <v>283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 t="s">
        <v>30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 t="s">
        <v>284</v>
      </c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40" spans="1:10" x14ac:dyDescent="0.25">
      <c r="A40" s="2" t="s">
        <v>0</v>
      </c>
    </row>
    <row r="51" spans="1:10" x14ac:dyDescent="0.25">
      <c r="A51" s="6" t="s">
        <v>31</v>
      </c>
      <c r="B51" s="1"/>
      <c r="C51" s="1"/>
      <c r="D51" s="1"/>
      <c r="E51" s="1"/>
      <c r="F51" s="1"/>
      <c r="G51" s="1"/>
      <c r="H51" s="1"/>
      <c r="I51" s="1"/>
      <c r="J51" s="1"/>
    </row>
    <row r="53" spans="1:10" s="5" customFormat="1" x14ac:dyDescent="0.25">
      <c r="A53" s="5" t="s">
        <v>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DC8F-A4A8-482A-9A5B-A25AA6C9209D}">
  <dimension ref="A1:J4"/>
  <sheetViews>
    <sheetView workbookViewId="0"/>
  </sheetViews>
  <sheetFormatPr defaultColWidth="9.140625" defaultRowHeight="15.75" x14ac:dyDescent="0.25"/>
  <cols>
    <col min="1" max="16384" width="9.140625" style="2"/>
  </cols>
  <sheetData>
    <row r="1" spans="1:10" x14ac:dyDescent="0.25">
      <c r="A1" s="8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6" t="s">
        <v>15</v>
      </c>
      <c r="B4" s="7"/>
      <c r="C4" s="7"/>
      <c r="D4" s="7"/>
      <c r="E4" s="7"/>
      <c r="F4" s="7"/>
      <c r="G4" s="7"/>
      <c r="H4" s="7"/>
      <c r="I4" s="7"/>
      <c r="J4" s="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CC509-2259-479F-BA6A-D1596B92CA78}">
  <dimension ref="A1:J4"/>
  <sheetViews>
    <sheetView workbookViewId="0"/>
  </sheetViews>
  <sheetFormatPr defaultColWidth="9.140625" defaultRowHeight="15.75" x14ac:dyDescent="0.25"/>
  <cols>
    <col min="1" max="16384" width="9.140625" style="2"/>
  </cols>
  <sheetData>
    <row r="1" spans="1:10" x14ac:dyDescent="0.25">
      <c r="A1" s="8" t="s">
        <v>17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6" t="s">
        <v>15</v>
      </c>
      <c r="B4" s="7"/>
      <c r="C4" s="7"/>
      <c r="D4" s="7"/>
      <c r="E4" s="7"/>
      <c r="F4" s="7"/>
      <c r="G4" s="7"/>
      <c r="H4" s="7"/>
      <c r="I4" s="7"/>
      <c r="J4" s="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E043-2E1A-4318-933C-3A7336112F1B}">
  <dimension ref="A1:J80"/>
  <sheetViews>
    <sheetView workbookViewId="0"/>
  </sheetViews>
  <sheetFormatPr defaultColWidth="9.140625" defaultRowHeight="15.75" x14ac:dyDescent="0.25"/>
  <cols>
    <col min="1" max="1" width="9.140625" style="2"/>
    <col min="2" max="2" width="65.85546875" style="2" customWidth="1"/>
    <col min="3" max="5" width="15.7109375" style="2" customWidth="1"/>
    <col min="6" max="16384" width="9.140625" style="2"/>
  </cols>
  <sheetData>
    <row r="1" spans="1:10" x14ac:dyDescent="0.25">
      <c r="A1" s="8" t="s">
        <v>18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6" t="s">
        <v>27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9" t="s">
        <v>290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9" t="s">
        <v>250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9" t="s">
        <v>32</v>
      </c>
      <c r="B9" s="4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9"/>
      <c r="B10" s="4"/>
      <c r="C10" s="1"/>
      <c r="D10" s="1"/>
      <c r="E10" s="1"/>
      <c r="F10" s="1"/>
      <c r="G10" s="1"/>
      <c r="H10" s="1"/>
      <c r="I10" s="1"/>
      <c r="J10" s="1"/>
    </row>
    <row r="11" spans="1:10" ht="31.5" x14ac:dyDescent="0.25">
      <c r="A11" s="1"/>
      <c r="B11" s="67" t="s">
        <v>83</v>
      </c>
      <c r="C11" s="28" t="s">
        <v>194</v>
      </c>
      <c r="D11" s="28" t="s">
        <v>195</v>
      </c>
      <c r="E11" s="28" t="s">
        <v>196</v>
      </c>
      <c r="F11" s="1"/>
      <c r="G11" s="1"/>
      <c r="H11" s="1"/>
      <c r="I11" s="1"/>
      <c r="J11" s="1"/>
    </row>
    <row r="12" spans="1:10" x14ac:dyDescent="0.25">
      <c r="A12" s="1"/>
      <c r="B12" s="24" t="s">
        <v>77</v>
      </c>
      <c r="C12" s="25">
        <v>4152</v>
      </c>
      <c r="D12" s="25">
        <v>4092</v>
      </c>
      <c r="E12" s="25">
        <v>4229</v>
      </c>
      <c r="F12" s="1"/>
      <c r="G12" s="1"/>
      <c r="H12" s="1"/>
      <c r="I12" s="1"/>
      <c r="J12" s="1"/>
    </row>
    <row r="13" spans="1:10" x14ac:dyDescent="0.25">
      <c r="A13" s="1"/>
      <c r="B13" s="24" t="s">
        <v>76</v>
      </c>
      <c r="C13" s="30">
        <v>250</v>
      </c>
      <c r="D13" s="30">
        <v>275</v>
      </c>
      <c r="E13" s="30">
        <v>300</v>
      </c>
      <c r="F13" s="1"/>
      <c r="G13" s="1"/>
      <c r="H13" s="1"/>
      <c r="I13" s="1"/>
      <c r="J13" s="1"/>
    </row>
    <row r="14" spans="1:10" x14ac:dyDescent="0.25">
      <c r="A14" s="1"/>
      <c r="B14" s="24" t="s">
        <v>79</v>
      </c>
      <c r="C14" s="30">
        <v>12450</v>
      </c>
      <c r="D14" s="30">
        <v>13500</v>
      </c>
      <c r="E14" s="30">
        <v>15225</v>
      </c>
      <c r="F14" s="1"/>
      <c r="G14" s="1"/>
      <c r="H14" s="1"/>
      <c r="I14" s="1"/>
      <c r="J14" s="1"/>
    </row>
    <row r="15" spans="1:10" x14ac:dyDescent="0.25">
      <c r="A15" s="1"/>
      <c r="B15" s="24" t="s">
        <v>78</v>
      </c>
      <c r="C15" s="30">
        <v>10075</v>
      </c>
      <c r="D15" s="30">
        <v>10525</v>
      </c>
      <c r="E15" s="30">
        <v>13900</v>
      </c>
      <c r="F15" s="1"/>
      <c r="G15" s="1"/>
      <c r="H15" s="1"/>
      <c r="I15" s="1"/>
      <c r="J15" s="1"/>
    </row>
    <row r="16" spans="1:10" x14ac:dyDescent="0.25">
      <c r="A16" s="1"/>
      <c r="B16" s="24" t="s">
        <v>251</v>
      </c>
      <c r="C16" s="30">
        <v>110</v>
      </c>
      <c r="D16" s="30">
        <v>540</v>
      </c>
      <c r="E16" s="30">
        <v>1200</v>
      </c>
      <c r="F16" s="1"/>
      <c r="G16" s="1"/>
      <c r="H16" s="1"/>
      <c r="I16" s="1"/>
      <c r="J16" s="1"/>
    </row>
    <row r="17" spans="1:10" x14ac:dyDescent="0.25">
      <c r="A17" s="1"/>
      <c r="B17" s="24" t="s">
        <v>80</v>
      </c>
      <c r="C17" s="30">
        <v>872</v>
      </c>
      <c r="D17" s="30">
        <v>933</v>
      </c>
      <c r="E17" s="30">
        <v>1091</v>
      </c>
      <c r="F17" s="1"/>
      <c r="G17" s="1"/>
      <c r="H17" s="1"/>
      <c r="I17" s="1"/>
      <c r="J17" s="1"/>
    </row>
    <row r="18" spans="1:10" x14ac:dyDescent="0.25">
      <c r="A18" s="1"/>
      <c r="B18" s="24" t="s">
        <v>81</v>
      </c>
      <c r="C18" s="30">
        <v>375</v>
      </c>
      <c r="D18" s="30">
        <v>450</v>
      </c>
      <c r="E18" s="30">
        <v>675</v>
      </c>
      <c r="F18" s="1"/>
      <c r="G18" s="1"/>
      <c r="H18" s="1"/>
      <c r="I18" s="1"/>
      <c r="J18" s="1"/>
    </row>
    <row r="19" spans="1:10" x14ac:dyDescent="0.25">
      <c r="A19" s="1"/>
      <c r="B19" s="24" t="s">
        <v>82</v>
      </c>
      <c r="C19" s="29">
        <f>1/9</f>
        <v>0.1111111111111111</v>
      </c>
      <c r="D19" s="29">
        <f>3/9</f>
        <v>0.33333333333333331</v>
      </c>
      <c r="E19" s="29">
        <f>5/9</f>
        <v>0.55555555555555558</v>
      </c>
      <c r="F19" s="1"/>
      <c r="G19" s="1"/>
      <c r="H19" s="1"/>
      <c r="I19" s="1"/>
      <c r="J19" s="1"/>
    </row>
    <row r="20" spans="1:10" x14ac:dyDescent="0.25">
      <c r="A20" s="1"/>
      <c r="B20" s="4"/>
      <c r="C20" s="1"/>
      <c r="D20" s="1"/>
      <c r="E20" s="1"/>
      <c r="F20" s="1"/>
      <c r="G20" s="1"/>
      <c r="H20" s="1"/>
      <c r="I20" s="1"/>
      <c r="J20" s="1"/>
    </row>
    <row r="21" spans="1:10" ht="31.5" x14ac:dyDescent="0.25">
      <c r="A21" s="1"/>
      <c r="B21" s="67" t="s">
        <v>84</v>
      </c>
      <c r="C21" s="28" t="s">
        <v>194</v>
      </c>
      <c r="D21" s="28" t="s">
        <v>195</v>
      </c>
      <c r="E21" s="28" t="s">
        <v>196</v>
      </c>
      <c r="F21" s="1"/>
      <c r="G21" s="1"/>
      <c r="H21" s="1"/>
      <c r="I21" s="1"/>
      <c r="J21" s="1"/>
    </row>
    <row r="22" spans="1:10" x14ac:dyDescent="0.25">
      <c r="A22" s="1"/>
      <c r="B22" s="24" t="s">
        <v>77</v>
      </c>
      <c r="C22" s="25">
        <v>35</v>
      </c>
      <c r="D22" s="25">
        <v>40</v>
      </c>
      <c r="E22" s="25">
        <v>47</v>
      </c>
      <c r="F22" s="1"/>
      <c r="G22" s="1"/>
      <c r="H22" s="1"/>
      <c r="I22" s="1"/>
      <c r="J22" s="1"/>
    </row>
    <row r="23" spans="1:10" x14ac:dyDescent="0.25">
      <c r="A23" s="1"/>
      <c r="B23" s="24" t="s">
        <v>76</v>
      </c>
      <c r="C23" s="30">
        <v>250</v>
      </c>
      <c r="D23" s="30">
        <v>275</v>
      </c>
      <c r="E23" s="30">
        <v>300</v>
      </c>
      <c r="F23" s="1"/>
      <c r="G23" s="1"/>
      <c r="H23" s="1"/>
      <c r="I23" s="1"/>
      <c r="J23" s="1"/>
    </row>
    <row r="24" spans="1:10" x14ac:dyDescent="0.25">
      <c r="A24" s="1"/>
      <c r="B24" s="24" t="s">
        <v>79</v>
      </c>
      <c r="C24" s="30">
        <v>105</v>
      </c>
      <c r="D24" s="30">
        <v>130</v>
      </c>
      <c r="E24" s="30">
        <v>165</v>
      </c>
      <c r="F24" s="1"/>
      <c r="G24" s="1"/>
      <c r="H24" s="1"/>
      <c r="I24" s="1"/>
      <c r="J24" s="1"/>
    </row>
    <row r="25" spans="1:10" x14ac:dyDescent="0.25">
      <c r="A25" s="1"/>
      <c r="B25" s="24" t="s">
        <v>78</v>
      </c>
      <c r="C25" s="30">
        <v>53</v>
      </c>
      <c r="D25" s="30">
        <v>83</v>
      </c>
      <c r="E25" s="30">
        <v>112</v>
      </c>
      <c r="F25" s="1"/>
      <c r="G25" s="1"/>
      <c r="H25" s="1"/>
      <c r="I25" s="1"/>
      <c r="J25" s="1"/>
    </row>
    <row r="26" spans="1:10" x14ac:dyDescent="0.25">
      <c r="A26" s="1"/>
      <c r="B26" s="24" t="s">
        <v>251</v>
      </c>
      <c r="C26" s="30">
        <v>1</v>
      </c>
      <c r="D26" s="30">
        <v>5</v>
      </c>
      <c r="E26" s="30">
        <v>11</v>
      </c>
      <c r="F26" s="1"/>
      <c r="G26" s="1"/>
      <c r="H26" s="1"/>
      <c r="I26" s="1"/>
      <c r="J26" s="1"/>
    </row>
    <row r="27" spans="1:10" x14ac:dyDescent="0.25">
      <c r="A27" s="1"/>
      <c r="B27" s="24" t="s">
        <v>80</v>
      </c>
      <c r="C27" s="30">
        <v>8</v>
      </c>
      <c r="D27" s="30">
        <v>11</v>
      </c>
      <c r="E27" s="30">
        <v>15</v>
      </c>
      <c r="F27" s="1"/>
      <c r="G27" s="1"/>
      <c r="H27" s="1"/>
      <c r="I27" s="1"/>
      <c r="J27" s="1"/>
    </row>
    <row r="28" spans="1:10" x14ac:dyDescent="0.25">
      <c r="A28" s="1"/>
      <c r="B28" s="24" t="s">
        <v>81</v>
      </c>
      <c r="C28" s="30">
        <v>3</v>
      </c>
      <c r="D28" s="30">
        <v>5</v>
      </c>
      <c r="E28" s="30">
        <v>7</v>
      </c>
      <c r="F28" s="1"/>
      <c r="G28" s="1"/>
      <c r="H28" s="1"/>
      <c r="I28" s="1"/>
      <c r="J28" s="1"/>
    </row>
    <row r="29" spans="1:10" x14ac:dyDescent="0.25">
      <c r="A29" s="1"/>
      <c r="B29" s="24" t="s">
        <v>82</v>
      </c>
      <c r="C29" s="29">
        <f>1/9</f>
        <v>0.1111111111111111</v>
      </c>
      <c r="D29" s="29">
        <f>3/9</f>
        <v>0.33333333333333331</v>
      </c>
      <c r="E29" s="29">
        <f>5/9</f>
        <v>0.55555555555555558</v>
      </c>
      <c r="F29" s="1"/>
      <c r="G29" s="1"/>
      <c r="H29" s="1"/>
      <c r="I29" s="1"/>
      <c r="J29" s="1"/>
    </row>
    <row r="30" spans="1:10" x14ac:dyDescent="0.25">
      <c r="A30" s="1"/>
      <c r="B30" s="4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21" t="s">
        <v>71</v>
      </c>
      <c r="C31" s="22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24" t="s">
        <v>72</v>
      </c>
      <c r="C32" s="23">
        <v>0.05</v>
      </c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24" t="s">
        <v>73</v>
      </c>
      <c r="C33" s="23">
        <v>0.04</v>
      </c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24" t="s">
        <v>74</v>
      </c>
      <c r="C34" s="23">
        <v>0.02</v>
      </c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24" t="s">
        <v>75</v>
      </c>
      <c r="C35" s="23">
        <v>0.03</v>
      </c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 t="s">
        <v>68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 t="s">
        <v>252</v>
      </c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20" t="s">
        <v>69</v>
      </c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20" t="s">
        <v>70</v>
      </c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 t="s">
        <v>37</v>
      </c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4" spans="1:10" x14ac:dyDescent="0.25">
      <c r="A44" s="2" t="s">
        <v>0</v>
      </c>
    </row>
    <row r="55" spans="1:10" x14ac:dyDescent="0.25">
      <c r="A55" s="1" t="s">
        <v>32</v>
      </c>
      <c r="B55" s="4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24" t="s">
        <v>253</v>
      </c>
      <c r="C56" s="23">
        <v>7.0000000000000007E-2</v>
      </c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24" t="s">
        <v>254</v>
      </c>
      <c r="C57" s="23">
        <v>0</v>
      </c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24" t="s">
        <v>197</v>
      </c>
      <c r="C58" s="26">
        <v>325</v>
      </c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27" t="s">
        <v>198</v>
      </c>
      <c r="C59" s="26">
        <v>24.75</v>
      </c>
      <c r="D59" s="1"/>
      <c r="E59" s="1"/>
      <c r="F59" s="1"/>
      <c r="G59" s="1"/>
      <c r="H59" s="1"/>
      <c r="I59" s="1"/>
      <c r="J59" s="1"/>
    </row>
    <row r="60" spans="1:10" x14ac:dyDescent="0.25">
      <c r="A60" s="1"/>
      <c r="B60" s="27" t="s">
        <v>199</v>
      </c>
      <c r="C60" s="26">
        <v>27.5</v>
      </c>
      <c r="D60" s="1"/>
      <c r="E60" s="1"/>
      <c r="F60" s="1"/>
      <c r="G60" s="1"/>
      <c r="H60" s="1"/>
      <c r="I60" s="1"/>
      <c r="J60" s="1"/>
    </row>
    <row r="61" spans="1:10" x14ac:dyDescent="0.25">
      <c r="A61" s="14"/>
      <c r="B61" s="24" t="s">
        <v>200</v>
      </c>
      <c r="C61" s="25">
        <v>4350</v>
      </c>
      <c r="D61" s="1"/>
      <c r="E61" s="1"/>
      <c r="F61" s="1"/>
      <c r="G61" s="1"/>
      <c r="H61" s="1"/>
      <c r="I61" s="1"/>
      <c r="J61" s="1"/>
    </row>
    <row r="62" spans="1:10" x14ac:dyDescent="0.25">
      <c r="A62" s="14"/>
      <c r="B62" s="68"/>
      <c r="C62" s="69"/>
      <c r="D62" s="1"/>
      <c r="E62" s="1"/>
      <c r="F62" s="1"/>
      <c r="G62" s="1"/>
      <c r="H62" s="1"/>
      <c r="I62" s="1"/>
      <c r="J62" s="1"/>
    </row>
    <row r="63" spans="1:10" x14ac:dyDescent="0.25">
      <c r="A63" s="1" t="s">
        <v>34</v>
      </c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1" t="s">
        <v>255</v>
      </c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7" spans="1:10" x14ac:dyDescent="0.25">
      <c r="A67" s="2" t="s">
        <v>0</v>
      </c>
    </row>
    <row r="78" spans="1:10" x14ac:dyDescent="0.25">
      <c r="A78" s="6" t="s">
        <v>31</v>
      </c>
      <c r="B78" s="1"/>
      <c r="C78" s="1"/>
      <c r="D78" s="1"/>
      <c r="E78" s="1"/>
      <c r="F78" s="1"/>
      <c r="G78" s="1"/>
      <c r="H78" s="1"/>
      <c r="I78" s="1"/>
      <c r="J78" s="1"/>
    </row>
    <row r="80" spans="1:10" s="5" customFormat="1" x14ac:dyDescent="0.25">
      <c r="A80" s="5" t="s">
        <v>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F756-190F-4B54-931A-51446A9F8242}">
  <dimension ref="A1:J94"/>
  <sheetViews>
    <sheetView workbookViewId="0"/>
  </sheetViews>
  <sheetFormatPr defaultColWidth="9.140625" defaultRowHeight="15.75" x14ac:dyDescent="0.25"/>
  <cols>
    <col min="1" max="2" width="9.140625" style="2"/>
    <col min="3" max="3" width="42.28515625" style="2" customWidth="1"/>
    <col min="4" max="6" width="15.7109375" style="2" customWidth="1"/>
    <col min="7" max="16384" width="9.140625" style="2"/>
  </cols>
  <sheetData>
    <row r="1" spans="1:10" x14ac:dyDescent="0.25">
      <c r="A1" s="8" t="s">
        <v>20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25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6" t="s">
        <v>27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9" t="s">
        <v>85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 t="s">
        <v>32</v>
      </c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31" t="s">
        <v>201</v>
      </c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3" t="s">
        <v>65</v>
      </c>
      <c r="D11" s="13" t="s">
        <v>286</v>
      </c>
      <c r="E11" s="13" t="s">
        <v>86</v>
      </c>
      <c r="F11" s="13" t="s">
        <v>87</v>
      </c>
      <c r="G11" s="1"/>
      <c r="H11" s="1"/>
      <c r="I11" s="1"/>
      <c r="J11" s="1"/>
    </row>
    <row r="12" spans="1:10" x14ac:dyDescent="0.25">
      <c r="A12" s="1"/>
      <c r="B12" s="1"/>
      <c r="C12" s="64" t="s">
        <v>202</v>
      </c>
      <c r="D12" s="50" t="s">
        <v>36</v>
      </c>
      <c r="E12" s="50">
        <v>1</v>
      </c>
      <c r="F12" s="46">
        <v>120</v>
      </c>
      <c r="G12" s="1"/>
      <c r="H12" s="1"/>
      <c r="I12" s="1"/>
      <c r="J12" s="1"/>
    </row>
    <row r="13" spans="1:10" x14ac:dyDescent="0.25">
      <c r="A13" s="1"/>
      <c r="B13" s="1"/>
      <c r="C13" s="64" t="s">
        <v>203</v>
      </c>
      <c r="D13" s="50" t="s">
        <v>88</v>
      </c>
      <c r="E13" s="50">
        <v>1</v>
      </c>
      <c r="F13" s="46">
        <v>550</v>
      </c>
      <c r="G13" s="1"/>
      <c r="H13" s="1"/>
      <c r="I13" s="1"/>
      <c r="J13" s="1"/>
    </row>
    <row r="14" spans="1:10" x14ac:dyDescent="0.25">
      <c r="A14" s="1"/>
      <c r="B14" s="1"/>
      <c r="C14" s="64" t="s">
        <v>204</v>
      </c>
      <c r="D14" s="50" t="s">
        <v>36</v>
      </c>
      <c r="E14" s="50">
        <v>1</v>
      </c>
      <c r="F14" s="46">
        <v>120</v>
      </c>
      <c r="G14" s="1"/>
      <c r="H14" s="1"/>
      <c r="I14" s="1"/>
      <c r="J14" s="1"/>
    </row>
    <row r="15" spans="1:10" x14ac:dyDescent="0.25">
      <c r="A15" s="1"/>
      <c r="B15" s="1"/>
      <c r="C15" s="64" t="s">
        <v>205</v>
      </c>
      <c r="D15" s="50" t="s">
        <v>88</v>
      </c>
      <c r="E15" s="50">
        <v>1</v>
      </c>
      <c r="F15" s="46">
        <v>550</v>
      </c>
      <c r="G15" s="1"/>
      <c r="H15" s="1"/>
      <c r="I15" s="1"/>
      <c r="J15" s="1"/>
    </row>
    <row r="16" spans="1:10" x14ac:dyDescent="0.25">
      <c r="A16" s="1"/>
      <c r="B16" s="1"/>
      <c r="C16" s="64" t="s">
        <v>206</v>
      </c>
      <c r="D16" s="50" t="s">
        <v>36</v>
      </c>
      <c r="E16" s="50">
        <v>1</v>
      </c>
      <c r="F16" s="46">
        <v>120</v>
      </c>
      <c r="G16" s="1"/>
      <c r="H16" s="1"/>
      <c r="I16" s="1"/>
      <c r="J16" s="1"/>
    </row>
    <row r="17" spans="1:10" x14ac:dyDescent="0.25">
      <c r="A17" s="1"/>
      <c r="B17" s="1"/>
      <c r="C17" s="64" t="s">
        <v>207</v>
      </c>
      <c r="D17" s="50" t="s">
        <v>88</v>
      </c>
      <c r="E17" s="50">
        <v>1</v>
      </c>
      <c r="F17" s="46">
        <v>550</v>
      </c>
      <c r="G17" s="1"/>
      <c r="H17" s="1"/>
      <c r="I17" s="1"/>
      <c r="J17" s="1"/>
    </row>
    <row r="18" spans="1:10" x14ac:dyDescent="0.25">
      <c r="A18" s="1"/>
      <c r="B18" s="1"/>
      <c r="C18" s="64" t="s">
        <v>208</v>
      </c>
      <c r="D18" s="50" t="s">
        <v>36</v>
      </c>
      <c r="E18" s="50">
        <v>1</v>
      </c>
      <c r="F18" s="46">
        <v>120</v>
      </c>
      <c r="G18" s="1"/>
      <c r="H18" s="1"/>
      <c r="I18" s="1"/>
      <c r="J18" s="1"/>
    </row>
    <row r="19" spans="1:10" x14ac:dyDescent="0.25">
      <c r="A19" s="1"/>
      <c r="B19" s="1"/>
      <c r="C19" s="64" t="s">
        <v>209</v>
      </c>
      <c r="D19" s="50" t="s">
        <v>88</v>
      </c>
      <c r="E19" s="50">
        <v>1</v>
      </c>
      <c r="F19" s="46">
        <v>550</v>
      </c>
      <c r="G19" s="1"/>
      <c r="H19" s="1"/>
      <c r="I19" s="1"/>
      <c r="J19" s="1"/>
    </row>
    <row r="20" spans="1:10" x14ac:dyDescent="0.25">
      <c r="A20" s="1"/>
      <c r="B20" s="1"/>
      <c r="C20" s="64" t="s">
        <v>210</v>
      </c>
      <c r="D20" s="50" t="s">
        <v>36</v>
      </c>
      <c r="E20" s="50">
        <v>1</v>
      </c>
      <c r="F20" s="46">
        <v>120</v>
      </c>
      <c r="G20" s="1"/>
      <c r="H20" s="1"/>
      <c r="I20" s="1"/>
      <c r="J20" s="1"/>
    </row>
    <row r="21" spans="1:10" x14ac:dyDescent="0.25">
      <c r="A21" s="1"/>
      <c r="B21" s="1"/>
      <c r="C21" s="64" t="s">
        <v>211</v>
      </c>
      <c r="D21" s="50" t="s">
        <v>88</v>
      </c>
      <c r="E21" s="50">
        <v>1</v>
      </c>
      <c r="F21" s="46">
        <v>550</v>
      </c>
      <c r="G21" s="1"/>
      <c r="H21" s="1"/>
      <c r="I21" s="1"/>
      <c r="J21" s="1"/>
    </row>
    <row r="22" spans="1:10" x14ac:dyDescent="0.25">
      <c r="A22" s="1"/>
      <c r="B22" s="1"/>
      <c r="C22" s="64" t="s">
        <v>212</v>
      </c>
      <c r="D22" s="50" t="s">
        <v>36</v>
      </c>
      <c r="E22" s="50">
        <v>1</v>
      </c>
      <c r="F22" s="46">
        <v>120</v>
      </c>
      <c r="G22" s="1"/>
      <c r="H22" s="1"/>
      <c r="I22" s="1"/>
      <c r="J22" s="1"/>
    </row>
    <row r="23" spans="1:10" x14ac:dyDescent="0.25">
      <c r="A23" s="1"/>
      <c r="B23" s="1"/>
      <c r="C23" s="64" t="s">
        <v>213</v>
      </c>
      <c r="D23" s="50" t="s">
        <v>88</v>
      </c>
      <c r="E23" s="50">
        <v>1</v>
      </c>
      <c r="F23" s="46">
        <v>550</v>
      </c>
      <c r="G23" s="1"/>
      <c r="H23" s="1"/>
      <c r="I23" s="1"/>
      <c r="J23" s="1"/>
    </row>
    <row r="24" spans="1:10" x14ac:dyDescent="0.25">
      <c r="A24" s="1"/>
      <c r="B24" s="1"/>
      <c r="C24" s="64" t="s">
        <v>214</v>
      </c>
      <c r="D24" s="50" t="s">
        <v>36</v>
      </c>
      <c r="E24" s="50">
        <v>1</v>
      </c>
      <c r="F24" s="46">
        <v>120</v>
      </c>
      <c r="G24" s="1"/>
      <c r="H24" s="1"/>
      <c r="I24" s="1"/>
      <c r="J24" s="1"/>
    </row>
    <row r="25" spans="1:10" x14ac:dyDescent="0.25">
      <c r="A25" s="1"/>
      <c r="B25" s="1"/>
      <c r="C25" s="64" t="s">
        <v>215</v>
      </c>
      <c r="D25" s="50" t="s">
        <v>88</v>
      </c>
      <c r="E25" s="50">
        <v>1</v>
      </c>
      <c r="F25" s="46">
        <v>550</v>
      </c>
      <c r="G25" s="1"/>
      <c r="H25" s="1"/>
      <c r="I25" s="1"/>
      <c r="J25" s="1"/>
    </row>
    <row r="26" spans="1:10" x14ac:dyDescent="0.25">
      <c r="A26" s="1"/>
      <c r="B26" s="1"/>
      <c r="C26" s="64" t="s">
        <v>216</v>
      </c>
      <c r="D26" s="50" t="s">
        <v>36</v>
      </c>
      <c r="E26" s="50">
        <v>1</v>
      </c>
      <c r="F26" s="46">
        <v>120</v>
      </c>
      <c r="G26" s="1"/>
      <c r="H26" s="1"/>
      <c r="I26" s="1"/>
      <c r="J26" s="1"/>
    </row>
    <row r="27" spans="1:10" x14ac:dyDescent="0.25">
      <c r="A27" s="1"/>
      <c r="B27" s="1"/>
      <c r="C27" s="64" t="s">
        <v>217</v>
      </c>
      <c r="D27" s="50" t="s">
        <v>88</v>
      </c>
      <c r="E27" s="50">
        <v>1</v>
      </c>
      <c r="F27" s="46">
        <v>550</v>
      </c>
      <c r="G27" s="1"/>
      <c r="H27" s="1"/>
      <c r="I27" s="1"/>
      <c r="J27" s="1"/>
    </row>
    <row r="28" spans="1:10" x14ac:dyDescent="0.25">
      <c r="A28" s="1"/>
      <c r="B28" s="1"/>
      <c r="C28" s="64" t="s">
        <v>218</v>
      </c>
      <c r="D28" s="50" t="s">
        <v>36</v>
      </c>
      <c r="E28" s="50">
        <v>1</v>
      </c>
      <c r="F28" s="46">
        <v>120</v>
      </c>
      <c r="G28" s="1"/>
      <c r="H28" s="1"/>
      <c r="I28" s="1"/>
      <c r="J28" s="1"/>
    </row>
    <row r="29" spans="1:10" x14ac:dyDescent="0.25">
      <c r="A29" s="1"/>
      <c r="B29" s="1"/>
      <c r="C29" s="64" t="s">
        <v>219</v>
      </c>
      <c r="D29" s="50" t="s">
        <v>88</v>
      </c>
      <c r="E29" s="50">
        <v>1</v>
      </c>
      <c r="F29" s="46">
        <v>550</v>
      </c>
      <c r="G29" s="1"/>
      <c r="H29" s="1"/>
      <c r="I29" s="1"/>
      <c r="J29" s="1"/>
    </row>
    <row r="30" spans="1:10" x14ac:dyDescent="0.25">
      <c r="A30" s="1"/>
      <c r="B30" s="1"/>
      <c r="C30" s="64" t="s">
        <v>220</v>
      </c>
      <c r="D30" s="50" t="s">
        <v>36</v>
      </c>
      <c r="E30" s="50">
        <v>1</v>
      </c>
      <c r="F30" s="46">
        <v>120</v>
      </c>
      <c r="G30" s="1"/>
      <c r="H30" s="1"/>
      <c r="I30" s="1"/>
      <c r="J30" s="1"/>
    </row>
    <row r="31" spans="1:10" x14ac:dyDescent="0.25">
      <c r="A31" s="1"/>
      <c r="B31" s="1"/>
      <c r="C31" s="64" t="s">
        <v>221</v>
      </c>
      <c r="D31" s="50" t="s">
        <v>88</v>
      </c>
      <c r="E31" s="50">
        <v>1</v>
      </c>
      <c r="F31" s="46">
        <v>550</v>
      </c>
      <c r="G31" s="1"/>
      <c r="H31" s="1"/>
      <c r="I31" s="1"/>
      <c r="J31" s="1"/>
    </row>
    <row r="32" spans="1:10" x14ac:dyDescent="0.25">
      <c r="A32" s="1"/>
      <c r="B32" s="1"/>
      <c r="C32" s="64" t="s">
        <v>222</v>
      </c>
      <c r="D32" s="50" t="s">
        <v>36</v>
      </c>
      <c r="E32" s="50">
        <v>1</v>
      </c>
      <c r="F32" s="46">
        <v>120</v>
      </c>
      <c r="G32" s="1"/>
      <c r="H32" s="1"/>
      <c r="I32" s="1"/>
      <c r="J32" s="1"/>
    </row>
    <row r="33" spans="1:10" x14ac:dyDescent="0.25">
      <c r="A33" s="1"/>
      <c r="B33" s="1"/>
      <c r="C33" s="64" t="s">
        <v>223</v>
      </c>
      <c r="D33" s="50" t="s">
        <v>88</v>
      </c>
      <c r="E33" s="50">
        <v>1</v>
      </c>
      <c r="F33" s="46">
        <v>550</v>
      </c>
      <c r="G33" s="1"/>
      <c r="H33" s="1"/>
      <c r="I33" s="1"/>
      <c r="J33" s="1"/>
    </row>
    <row r="34" spans="1:10" x14ac:dyDescent="0.25">
      <c r="A34" s="1"/>
      <c r="B34" s="1"/>
      <c r="C34" s="64" t="s">
        <v>224</v>
      </c>
      <c r="D34" s="50" t="s">
        <v>36</v>
      </c>
      <c r="E34" s="50">
        <v>1</v>
      </c>
      <c r="F34" s="46">
        <v>120</v>
      </c>
      <c r="G34" s="1"/>
      <c r="H34" s="1"/>
      <c r="I34" s="1"/>
      <c r="J34" s="1"/>
    </row>
    <row r="35" spans="1:10" x14ac:dyDescent="0.25">
      <c r="A35" s="1"/>
      <c r="B35" s="1"/>
      <c r="C35" s="64" t="s">
        <v>225</v>
      </c>
      <c r="D35" s="50" t="s">
        <v>88</v>
      </c>
      <c r="E35" s="50">
        <v>1</v>
      </c>
      <c r="F35" s="46">
        <v>550</v>
      </c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31" t="s">
        <v>226</v>
      </c>
      <c r="C37" s="38"/>
      <c r="D37" s="38"/>
      <c r="E37" s="1"/>
      <c r="F37" s="1"/>
      <c r="G37" s="1"/>
      <c r="H37" s="1"/>
      <c r="I37" s="1"/>
      <c r="J37" s="1"/>
    </row>
    <row r="38" spans="1:10" x14ac:dyDescent="0.25">
      <c r="A38" s="1"/>
      <c r="B38" s="10"/>
      <c r="C38" s="38"/>
      <c r="D38" s="38"/>
      <c r="E38" s="1"/>
      <c r="F38" s="1"/>
      <c r="G38" s="1"/>
      <c r="H38" s="1"/>
      <c r="I38" s="1"/>
      <c r="J38" s="1"/>
    </row>
    <row r="39" spans="1:10" x14ac:dyDescent="0.25">
      <c r="A39" s="1"/>
      <c r="B39" s="34"/>
      <c r="C39" s="17"/>
      <c r="D39" s="19">
        <v>2007</v>
      </c>
      <c r="E39" s="19">
        <v>2020</v>
      </c>
      <c r="F39" s="1"/>
      <c r="G39" s="1"/>
      <c r="H39" s="1"/>
      <c r="I39" s="1"/>
      <c r="J39" s="1"/>
    </row>
    <row r="40" spans="1:10" x14ac:dyDescent="0.25">
      <c r="A40" s="1"/>
      <c r="B40" s="34"/>
      <c r="C40" s="18" t="s">
        <v>287</v>
      </c>
      <c r="D40" s="43">
        <v>265</v>
      </c>
      <c r="E40" s="43">
        <v>435</v>
      </c>
      <c r="F40" s="1"/>
      <c r="G40" s="1"/>
      <c r="H40" s="1"/>
      <c r="I40" s="1"/>
      <c r="J40" s="1"/>
    </row>
    <row r="41" spans="1:10" x14ac:dyDescent="0.25">
      <c r="A41" s="1"/>
      <c r="B41" s="34"/>
      <c r="C41" s="18" t="s">
        <v>89</v>
      </c>
      <c r="D41" s="43">
        <v>2400</v>
      </c>
      <c r="E41" s="43">
        <v>4020</v>
      </c>
      <c r="F41" s="1"/>
      <c r="G41" s="1"/>
      <c r="H41" s="1"/>
      <c r="I41" s="1"/>
      <c r="J41" s="1"/>
    </row>
    <row r="42" spans="1:10" x14ac:dyDescent="0.25">
      <c r="A42" s="1"/>
      <c r="B42" s="35"/>
      <c r="C42" s="40" t="s">
        <v>90</v>
      </c>
      <c r="D42" s="39"/>
      <c r="E42" s="39"/>
      <c r="F42" s="1"/>
      <c r="G42" s="1"/>
      <c r="H42" s="1"/>
      <c r="I42" s="1"/>
      <c r="J42" s="1"/>
    </row>
    <row r="43" spans="1:10" x14ac:dyDescent="0.25">
      <c r="A43" s="1"/>
      <c r="B43" s="34"/>
      <c r="C43" s="18" t="s">
        <v>91</v>
      </c>
      <c r="D43" s="39"/>
      <c r="E43" s="37">
        <v>0.7</v>
      </c>
      <c r="F43" s="1"/>
      <c r="G43" s="1"/>
      <c r="H43" s="1"/>
      <c r="I43" s="1"/>
      <c r="J43" s="1"/>
    </row>
    <row r="44" spans="1:10" x14ac:dyDescent="0.25">
      <c r="A44" s="1"/>
      <c r="B44" s="34"/>
      <c r="C44" s="18" t="s">
        <v>92</v>
      </c>
      <c r="D44" s="39"/>
      <c r="E44" s="37">
        <v>0.05</v>
      </c>
      <c r="F44" s="1"/>
      <c r="G44" s="1"/>
      <c r="H44" s="1"/>
      <c r="I44" s="1"/>
      <c r="J44" s="1"/>
    </row>
    <row r="45" spans="1:10" x14ac:dyDescent="0.25">
      <c r="A45" s="1"/>
      <c r="B45" s="34"/>
      <c r="C45" s="18" t="s">
        <v>93</v>
      </c>
      <c r="D45" s="37">
        <v>1</v>
      </c>
      <c r="E45" s="37">
        <v>0.25</v>
      </c>
      <c r="F45" s="1"/>
      <c r="G45" s="1"/>
      <c r="H45" s="1"/>
      <c r="I45" s="1"/>
      <c r="J45" s="1"/>
    </row>
    <row r="46" spans="1:10" x14ac:dyDescent="0.25">
      <c r="A46" s="1"/>
      <c r="B46" s="34"/>
      <c r="C46" s="18" t="s">
        <v>94</v>
      </c>
      <c r="D46" s="39"/>
      <c r="E46" s="37">
        <v>0.75</v>
      </c>
      <c r="F46" s="1"/>
      <c r="G46" s="1"/>
      <c r="H46" s="1"/>
      <c r="I46" s="1"/>
      <c r="J46" s="1"/>
    </row>
    <row r="47" spans="1:10" x14ac:dyDescent="0.25">
      <c r="A47" s="1"/>
      <c r="B47" s="34"/>
      <c r="C47" s="18" t="s">
        <v>95</v>
      </c>
      <c r="D47" s="43">
        <v>3850</v>
      </c>
      <c r="E47" s="43">
        <v>6350</v>
      </c>
      <c r="F47" s="1"/>
      <c r="G47" s="1"/>
      <c r="H47" s="1"/>
      <c r="I47" s="1"/>
      <c r="J47" s="1"/>
    </row>
    <row r="48" spans="1:10" x14ac:dyDescent="0.25">
      <c r="A48" s="1"/>
      <c r="B48" s="34"/>
      <c r="C48" s="18" t="s">
        <v>96</v>
      </c>
      <c r="D48" s="43">
        <v>5451</v>
      </c>
      <c r="E48" s="43">
        <v>9719</v>
      </c>
      <c r="F48" s="1"/>
      <c r="G48" s="1"/>
      <c r="H48" s="1"/>
      <c r="I48" s="1"/>
      <c r="J48" s="1"/>
    </row>
    <row r="49" spans="1:10" ht="31.5" x14ac:dyDescent="0.25">
      <c r="A49" s="1"/>
      <c r="B49" s="35"/>
      <c r="C49" s="36" t="s">
        <v>97</v>
      </c>
      <c r="D49" s="39"/>
      <c r="E49" s="39"/>
      <c r="F49" s="1"/>
      <c r="G49" s="1"/>
      <c r="H49" s="1"/>
      <c r="I49" s="1"/>
      <c r="J49" s="1"/>
    </row>
    <row r="50" spans="1:10" x14ac:dyDescent="0.25">
      <c r="A50" s="1"/>
      <c r="B50" s="34"/>
      <c r="C50" s="17" t="s">
        <v>98</v>
      </c>
      <c r="D50" s="41">
        <v>2.15</v>
      </c>
      <c r="E50" s="41">
        <v>3.6</v>
      </c>
      <c r="F50" s="1"/>
      <c r="G50" s="1"/>
      <c r="H50" s="1"/>
      <c r="I50" s="1"/>
      <c r="J50" s="1"/>
    </row>
    <row r="51" spans="1:10" x14ac:dyDescent="0.25">
      <c r="A51" s="1"/>
      <c r="B51" s="34"/>
      <c r="C51" s="17" t="s">
        <v>99</v>
      </c>
      <c r="D51" s="42">
        <v>5.35</v>
      </c>
      <c r="E51" s="42">
        <v>8.9499999999999993</v>
      </c>
      <c r="F51" s="1"/>
      <c r="G51" s="1"/>
      <c r="H51" s="1"/>
      <c r="I51" s="1"/>
      <c r="J51" s="1"/>
    </row>
    <row r="52" spans="1:10" x14ac:dyDescent="0.25">
      <c r="A52" s="1"/>
      <c r="B52" s="10"/>
      <c r="C52" s="38"/>
      <c r="D52" s="38"/>
      <c r="E52" s="1"/>
      <c r="F52" s="1"/>
      <c r="G52" s="1"/>
      <c r="H52" s="1"/>
      <c r="I52" s="1"/>
      <c r="J52" s="1"/>
    </row>
    <row r="53" spans="1:10" x14ac:dyDescent="0.25">
      <c r="A53" s="1"/>
      <c r="B53" s="31" t="s">
        <v>227</v>
      </c>
      <c r="C53" s="38"/>
      <c r="D53" s="38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 t="s">
        <v>28</v>
      </c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 t="s">
        <v>291</v>
      </c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20" t="s">
        <v>100</v>
      </c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20" t="s">
        <v>101</v>
      </c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 t="s">
        <v>37</v>
      </c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2" spans="1:10" x14ac:dyDescent="0.25">
      <c r="A62" s="2" t="s">
        <v>0</v>
      </c>
    </row>
    <row r="73" spans="1:10" x14ac:dyDescent="0.25">
      <c r="A73" s="1" t="s">
        <v>30</v>
      </c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 t="s">
        <v>292</v>
      </c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20" t="s">
        <v>100</v>
      </c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20" t="s">
        <v>101</v>
      </c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20" t="s">
        <v>102</v>
      </c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 t="s">
        <v>37</v>
      </c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1" spans="1:10" x14ac:dyDescent="0.25">
      <c r="A81" s="2" t="s">
        <v>0</v>
      </c>
    </row>
    <row r="92" spans="1:10" x14ac:dyDescent="0.25">
      <c r="A92" s="6" t="s">
        <v>103</v>
      </c>
      <c r="B92" s="1"/>
      <c r="C92" s="1"/>
      <c r="D92" s="1"/>
      <c r="E92" s="1"/>
      <c r="F92" s="1"/>
      <c r="G92" s="1"/>
      <c r="H92" s="1"/>
      <c r="I92" s="1"/>
      <c r="J92" s="1"/>
    </row>
    <row r="94" spans="1:10" s="5" customFormat="1" x14ac:dyDescent="0.25">
      <c r="A94" s="5" t="s">
        <v>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D7D5B-219D-48D4-8B33-45A84A451C1E}">
  <dimension ref="A1:J103"/>
  <sheetViews>
    <sheetView workbookViewId="0"/>
  </sheetViews>
  <sheetFormatPr defaultColWidth="9.140625" defaultRowHeight="15.75" x14ac:dyDescent="0.25"/>
  <cols>
    <col min="1" max="1" width="9.140625" style="2"/>
    <col min="2" max="2" width="52.28515625" style="2" customWidth="1"/>
    <col min="3" max="4" width="18.7109375" style="2" customWidth="1"/>
    <col min="5" max="5" width="15.7109375" style="2" customWidth="1"/>
    <col min="6" max="6" width="12.28515625" style="2" customWidth="1"/>
    <col min="7" max="7" width="11.5703125" style="2" bestFit="1" customWidth="1"/>
    <col min="8" max="16384" width="9.140625" style="2"/>
  </cols>
  <sheetData>
    <row r="1" spans="1:10" x14ac:dyDescent="0.25">
      <c r="A1" s="8" t="s">
        <v>21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25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6" t="s">
        <v>104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1" t="s">
        <v>256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 t="s">
        <v>257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 t="s">
        <v>32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65"/>
      <c r="C10" s="65"/>
      <c r="D10" s="65"/>
      <c r="E10" s="1"/>
      <c r="F10" s="1"/>
      <c r="G10" s="1"/>
      <c r="H10" s="1"/>
      <c r="I10" s="1"/>
      <c r="J10" s="1"/>
    </row>
    <row r="11" spans="1:10" x14ac:dyDescent="0.25">
      <c r="A11" s="1"/>
      <c r="B11" s="61" t="s">
        <v>293</v>
      </c>
      <c r="C11" s="19" t="s">
        <v>33</v>
      </c>
      <c r="D11" s="19" t="s">
        <v>40</v>
      </c>
      <c r="E11" s="1"/>
      <c r="F11" s="1"/>
      <c r="G11" s="1"/>
      <c r="H11" s="1"/>
      <c r="I11" s="1"/>
      <c r="J11" s="1"/>
    </row>
    <row r="12" spans="1:10" x14ac:dyDescent="0.25">
      <c r="A12" s="1"/>
      <c r="B12" s="73" t="s">
        <v>46</v>
      </c>
      <c r="C12" s="19"/>
      <c r="D12" s="19"/>
      <c r="E12" s="1"/>
      <c r="F12" s="1"/>
      <c r="G12" s="1"/>
      <c r="H12" s="1"/>
      <c r="I12" s="1"/>
      <c r="J12" s="1"/>
    </row>
    <row r="13" spans="1:10" x14ac:dyDescent="0.25">
      <c r="A13" s="1"/>
      <c r="B13" s="74" t="s">
        <v>47</v>
      </c>
      <c r="C13" s="66"/>
      <c r="D13" s="50"/>
      <c r="E13" s="1"/>
      <c r="F13" s="1"/>
      <c r="G13" s="1"/>
      <c r="H13" s="1"/>
      <c r="I13" s="1"/>
      <c r="J13" s="1"/>
    </row>
    <row r="14" spans="1:10" x14ac:dyDescent="0.25">
      <c r="A14" s="1"/>
      <c r="B14" s="74" t="s">
        <v>48</v>
      </c>
      <c r="C14" s="50" t="s">
        <v>43</v>
      </c>
      <c r="D14" s="50" t="s">
        <v>43</v>
      </c>
      <c r="E14" s="1"/>
      <c r="F14" s="1"/>
      <c r="G14" s="1"/>
      <c r="H14" s="1"/>
      <c r="I14" s="1"/>
      <c r="J14" s="1"/>
    </row>
    <row r="15" spans="1:10" x14ac:dyDescent="0.25">
      <c r="A15" s="1"/>
      <c r="B15" s="74" t="s">
        <v>49</v>
      </c>
      <c r="C15" s="63">
        <v>50</v>
      </c>
      <c r="D15" s="50" t="s">
        <v>43</v>
      </c>
      <c r="E15" s="1"/>
      <c r="F15" s="1"/>
      <c r="G15" s="1"/>
      <c r="H15" s="1"/>
      <c r="I15" s="1"/>
      <c r="J15" s="1"/>
    </row>
    <row r="16" spans="1:10" x14ac:dyDescent="0.25">
      <c r="A16" s="1"/>
      <c r="B16" s="74" t="s">
        <v>50</v>
      </c>
      <c r="C16" s="66"/>
      <c r="D16" s="50"/>
      <c r="E16" s="1"/>
      <c r="F16" s="1"/>
      <c r="G16" s="1"/>
      <c r="H16" s="1"/>
      <c r="I16" s="1"/>
      <c r="J16" s="1"/>
    </row>
    <row r="17" spans="1:10" x14ac:dyDescent="0.25">
      <c r="A17" s="1"/>
      <c r="B17" s="74" t="s">
        <v>48</v>
      </c>
      <c r="C17" s="63">
        <v>20</v>
      </c>
      <c r="D17" s="50" t="s">
        <v>41</v>
      </c>
      <c r="E17" s="1"/>
      <c r="F17" s="1"/>
      <c r="G17" s="1"/>
      <c r="H17" s="1"/>
      <c r="I17" s="1"/>
      <c r="J17" s="1"/>
    </row>
    <row r="18" spans="1:10" x14ac:dyDescent="0.25">
      <c r="A18" s="1"/>
      <c r="B18" s="74" t="s">
        <v>49</v>
      </c>
      <c r="C18" s="63">
        <v>75</v>
      </c>
      <c r="D18" s="50" t="s">
        <v>41</v>
      </c>
      <c r="E18" s="1"/>
      <c r="F18" s="1"/>
      <c r="G18" s="1"/>
      <c r="H18" s="1"/>
      <c r="I18" s="1"/>
      <c r="J18" s="1"/>
    </row>
    <row r="19" spans="1:10" x14ac:dyDescent="0.25">
      <c r="A19" s="1"/>
      <c r="B19" s="73" t="s">
        <v>51</v>
      </c>
      <c r="C19" s="63">
        <v>1500</v>
      </c>
      <c r="D19" s="50" t="s">
        <v>43</v>
      </c>
      <c r="E19" s="1"/>
      <c r="F19" s="1"/>
      <c r="G19" s="1"/>
      <c r="H19" s="1"/>
      <c r="I19" s="1"/>
      <c r="J19" s="1"/>
    </row>
    <row r="20" spans="1:10" x14ac:dyDescent="0.25">
      <c r="A20" s="1"/>
      <c r="B20" s="73" t="s">
        <v>52</v>
      </c>
      <c r="C20" s="66"/>
      <c r="D20" s="50"/>
      <c r="E20" s="1"/>
      <c r="F20" s="1"/>
      <c r="G20" s="1"/>
      <c r="H20" s="1"/>
      <c r="I20" s="1"/>
      <c r="J20" s="1"/>
    </row>
    <row r="21" spans="1:10" x14ac:dyDescent="0.25">
      <c r="A21" s="1"/>
      <c r="B21" s="74" t="s">
        <v>53</v>
      </c>
      <c r="C21" s="50" t="s">
        <v>43</v>
      </c>
      <c r="D21" s="50" t="s">
        <v>43</v>
      </c>
      <c r="E21" s="1"/>
      <c r="F21" s="1"/>
      <c r="G21" s="1"/>
      <c r="H21" s="1"/>
      <c r="I21" s="1"/>
      <c r="J21" s="1"/>
    </row>
    <row r="22" spans="1:10" x14ac:dyDescent="0.25">
      <c r="A22" s="1"/>
      <c r="B22" s="74" t="s">
        <v>54</v>
      </c>
      <c r="C22" s="50" t="s">
        <v>55</v>
      </c>
      <c r="D22" s="50" t="s">
        <v>43</v>
      </c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75" t="s">
        <v>228</v>
      </c>
      <c r="C24" s="75"/>
      <c r="D24" s="75"/>
      <c r="E24" s="75"/>
      <c r="F24" s="1"/>
      <c r="G24" s="1"/>
      <c r="H24" s="1"/>
      <c r="I24" s="1"/>
      <c r="J24" s="1"/>
    </row>
    <row r="25" spans="1:10" ht="31.5" x14ac:dyDescent="0.25">
      <c r="A25" s="1"/>
      <c r="B25" s="19" t="s">
        <v>105</v>
      </c>
      <c r="C25" s="13" t="s">
        <v>229</v>
      </c>
      <c r="D25" s="13" t="s">
        <v>230</v>
      </c>
      <c r="E25" s="13" t="s">
        <v>40</v>
      </c>
      <c r="F25" s="1"/>
      <c r="G25" s="1"/>
      <c r="H25" s="1"/>
      <c r="I25" s="1"/>
      <c r="J25" s="1"/>
    </row>
    <row r="26" spans="1:10" x14ac:dyDescent="0.25">
      <c r="A26" s="1"/>
      <c r="B26" s="15" t="s">
        <v>56</v>
      </c>
      <c r="C26" s="12">
        <v>0</v>
      </c>
      <c r="D26" s="12">
        <v>0.2</v>
      </c>
      <c r="E26" s="11">
        <v>0</v>
      </c>
      <c r="F26" s="1"/>
      <c r="G26" s="1"/>
      <c r="H26" s="1"/>
      <c r="I26" s="1"/>
      <c r="J26" s="1"/>
    </row>
    <row r="27" spans="1:10" x14ac:dyDescent="0.25">
      <c r="A27" s="1"/>
      <c r="B27" s="15" t="s">
        <v>57</v>
      </c>
      <c r="C27" s="12">
        <v>0.1</v>
      </c>
      <c r="D27" s="12">
        <v>0.4</v>
      </c>
      <c r="E27" s="11">
        <v>0.05</v>
      </c>
      <c r="F27" s="1"/>
      <c r="G27" s="1"/>
      <c r="H27" s="1"/>
      <c r="I27" s="1"/>
      <c r="J27" s="1"/>
    </row>
    <row r="28" spans="1:10" x14ac:dyDescent="0.25">
      <c r="A28" s="1"/>
      <c r="B28" s="15" t="s">
        <v>58</v>
      </c>
      <c r="C28" s="12">
        <v>0.4</v>
      </c>
      <c r="D28" s="12">
        <v>0.7</v>
      </c>
      <c r="E28" s="11">
        <v>0.2</v>
      </c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75" t="s">
        <v>106</v>
      </c>
      <c r="C30" s="75"/>
      <c r="D30" s="75"/>
      <c r="E30" s="75"/>
      <c r="F30" s="1"/>
      <c r="G30" s="1"/>
      <c r="H30" s="1"/>
      <c r="I30" s="1"/>
      <c r="J30" s="1"/>
    </row>
    <row r="31" spans="1:10" x14ac:dyDescent="0.25">
      <c r="A31" s="1"/>
      <c r="B31" s="19" t="s">
        <v>59</v>
      </c>
      <c r="C31" s="13" t="s">
        <v>60</v>
      </c>
      <c r="D31" s="13" t="s">
        <v>108</v>
      </c>
      <c r="E31" s="19" t="s">
        <v>107</v>
      </c>
      <c r="F31" s="1"/>
      <c r="G31" s="1"/>
      <c r="H31" s="1"/>
      <c r="I31" s="1"/>
      <c r="J31" s="1"/>
    </row>
    <row r="32" spans="1:10" x14ac:dyDescent="0.25">
      <c r="A32" s="1"/>
      <c r="B32" s="15" t="s">
        <v>61</v>
      </c>
      <c r="C32" s="15" t="s">
        <v>258</v>
      </c>
      <c r="D32" s="11">
        <v>0.35</v>
      </c>
      <c r="E32" s="11">
        <v>0.45</v>
      </c>
      <c r="F32" s="1"/>
      <c r="G32" s="1"/>
      <c r="H32" s="1"/>
      <c r="I32" s="1"/>
      <c r="J32" s="1"/>
    </row>
    <row r="33" spans="1:10" x14ac:dyDescent="0.25">
      <c r="A33" s="1"/>
      <c r="B33" s="15" t="s">
        <v>61</v>
      </c>
      <c r="C33" s="15" t="s">
        <v>62</v>
      </c>
      <c r="D33" s="11">
        <v>0.2</v>
      </c>
      <c r="E33" s="11">
        <v>0.25</v>
      </c>
      <c r="F33" s="1"/>
      <c r="G33" s="1"/>
      <c r="H33" s="1"/>
      <c r="I33" s="1"/>
      <c r="J33" s="1"/>
    </row>
    <row r="34" spans="1:10" x14ac:dyDescent="0.25">
      <c r="A34" s="1"/>
      <c r="B34" s="15" t="s">
        <v>109</v>
      </c>
      <c r="C34" s="15" t="s">
        <v>63</v>
      </c>
      <c r="D34" s="11">
        <v>0.05</v>
      </c>
      <c r="E34" s="15" t="s">
        <v>63</v>
      </c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3" t="s">
        <v>231</v>
      </c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3" t="s">
        <v>232</v>
      </c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76" t="s">
        <v>233</v>
      </c>
      <c r="C39" s="76"/>
      <c r="D39" s="76"/>
      <c r="E39" s="76"/>
      <c r="F39" s="76"/>
      <c r="G39" s="76"/>
      <c r="H39" s="1"/>
      <c r="I39" s="1"/>
      <c r="J39" s="1"/>
    </row>
    <row r="40" spans="1:10" ht="31.5" x14ac:dyDescent="0.25">
      <c r="A40" s="1"/>
      <c r="B40" s="13" t="s">
        <v>64</v>
      </c>
      <c r="C40" s="13" t="s">
        <v>65</v>
      </c>
      <c r="D40" s="13" t="s">
        <v>59</v>
      </c>
      <c r="E40" s="13" t="s">
        <v>60</v>
      </c>
      <c r="F40" s="13" t="s">
        <v>110</v>
      </c>
      <c r="G40" s="13" t="s">
        <v>66</v>
      </c>
      <c r="H40" s="1"/>
      <c r="I40" s="1"/>
      <c r="J40" s="1"/>
    </row>
    <row r="41" spans="1:10" x14ac:dyDescent="0.25">
      <c r="A41" s="1"/>
      <c r="B41" s="15" t="s">
        <v>111</v>
      </c>
      <c r="C41" s="47" t="s">
        <v>121</v>
      </c>
      <c r="D41" s="15" t="s">
        <v>61</v>
      </c>
      <c r="E41" s="15" t="s">
        <v>258</v>
      </c>
      <c r="F41" s="15" t="s">
        <v>56</v>
      </c>
      <c r="G41" s="46">
        <v>80</v>
      </c>
      <c r="H41" s="1"/>
      <c r="I41" s="1"/>
      <c r="J41" s="1"/>
    </row>
    <row r="42" spans="1:10" x14ac:dyDescent="0.25">
      <c r="A42" s="1"/>
      <c r="B42" s="15" t="s">
        <v>111</v>
      </c>
      <c r="C42" s="47" t="s">
        <v>122</v>
      </c>
      <c r="D42" s="15" t="s">
        <v>61</v>
      </c>
      <c r="E42" s="15" t="s">
        <v>258</v>
      </c>
      <c r="F42" s="15" t="s">
        <v>57</v>
      </c>
      <c r="G42" s="46">
        <v>600</v>
      </c>
      <c r="H42" s="1"/>
      <c r="I42" s="1"/>
      <c r="J42" s="1"/>
    </row>
    <row r="43" spans="1:10" x14ac:dyDescent="0.25">
      <c r="A43" s="1"/>
      <c r="B43" s="15" t="s">
        <v>111</v>
      </c>
      <c r="C43" s="47" t="s">
        <v>123</v>
      </c>
      <c r="D43" s="15" t="s">
        <v>61</v>
      </c>
      <c r="E43" s="15" t="s">
        <v>62</v>
      </c>
      <c r="F43" s="15" t="s">
        <v>56</v>
      </c>
      <c r="G43" s="46">
        <v>50</v>
      </c>
      <c r="H43" s="1"/>
      <c r="I43" s="1"/>
      <c r="J43" s="1"/>
    </row>
    <row r="44" spans="1:10" x14ac:dyDescent="0.25">
      <c r="A44" s="1"/>
      <c r="B44" s="15" t="s">
        <v>112</v>
      </c>
      <c r="C44" s="47" t="s">
        <v>124</v>
      </c>
      <c r="D44" s="15" t="s">
        <v>61</v>
      </c>
      <c r="E44" s="15" t="s">
        <v>258</v>
      </c>
      <c r="F44" s="15" t="s">
        <v>56</v>
      </c>
      <c r="G44" s="46">
        <v>80</v>
      </c>
      <c r="H44" s="1"/>
      <c r="I44" s="1"/>
      <c r="J44" s="1"/>
    </row>
    <row r="45" spans="1:10" x14ac:dyDescent="0.25">
      <c r="A45" s="1"/>
      <c r="B45" s="15" t="s">
        <v>112</v>
      </c>
      <c r="C45" s="47" t="s">
        <v>124</v>
      </c>
      <c r="D45" s="15" t="s">
        <v>61</v>
      </c>
      <c r="E45" s="15" t="s">
        <v>258</v>
      </c>
      <c r="F45" s="15" t="s">
        <v>56</v>
      </c>
      <c r="G45" s="46">
        <v>50</v>
      </c>
      <c r="H45" s="1"/>
      <c r="I45" s="1"/>
      <c r="J45" s="1"/>
    </row>
    <row r="46" spans="1:10" x14ac:dyDescent="0.25">
      <c r="A46" s="1"/>
      <c r="B46" s="15" t="s">
        <v>111</v>
      </c>
      <c r="C46" s="47" t="s">
        <v>125</v>
      </c>
      <c r="D46" s="15" t="s">
        <v>109</v>
      </c>
      <c r="E46" s="15" t="s">
        <v>63</v>
      </c>
      <c r="F46" s="15" t="s">
        <v>58</v>
      </c>
      <c r="G46" s="46">
        <v>1500</v>
      </c>
      <c r="H46" s="1"/>
      <c r="I46" s="1"/>
      <c r="J46" s="1"/>
    </row>
    <row r="47" spans="1:10" x14ac:dyDescent="0.25">
      <c r="A47" s="1"/>
      <c r="B47" s="15" t="s">
        <v>112</v>
      </c>
      <c r="C47" s="47" t="s">
        <v>126</v>
      </c>
      <c r="D47" s="15" t="s">
        <v>61</v>
      </c>
      <c r="E47" s="15" t="s">
        <v>258</v>
      </c>
      <c r="F47" s="15" t="s">
        <v>57</v>
      </c>
      <c r="G47" s="46">
        <v>150</v>
      </c>
      <c r="H47" s="1"/>
      <c r="I47" s="1"/>
      <c r="J47" s="1"/>
    </row>
    <row r="48" spans="1:10" x14ac:dyDescent="0.25">
      <c r="A48" s="1"/>
      <c r="B48" s="15" t="s">
        <v>112</v>
      </c>
      <c r="C48" s="47" t="s">
        <v>126</v>
      </c>
      <c r="D48" s="15" t="s">
        <v>61</v>
      </c>
      <c r="E48" s="15" t="s">
        <v>258</v>
      </c>
      <c r="F48" s="15" t="s">
        <v>57</v>
      </c>
      <c r="G48" s="46">
        <v>300</v>
      </c>
      <c r="H48" s="1"/>
      <c r="I48" s="1"/>
      <c r="J48" s="1"/>
    </row>
    <row r="49" spans="1:10" x14ac:dyDescent="0.25">
      <c r="A49" s="1"/>
      <c r="B49" s="15" t="s">
        <v>112</v>
      </c>
      <c r="C49" s="47" t="s">
        <v>127</v>
      </c>
      <c r="D49" s="15" t="s">
        <v>61</v>
      </c>
      <c r="E49" s="15" t="s">
        <v>62</v>
      </c>
      <c r="F49" s="15" t="s">
        <v>58</v>
      </c>
      <c r="G49" s="46">
        <v>1100</v>
      </c>
      <c r="H49" s="1"/>
      <c r="I49" s="1"/>
      <c r="J49" s="1"/>
    </row>
    <row r="50" spans="1:10" x14ac:dyDescent="0.25">
      <c r="A50" s="1"/>
      <c r="B50" s="15" t="s">
        <v>112</v>
      </c>
      <c r="C50" s="47" t="s">
        <v>128</v>
      </c>
      <c r="D50" s="15" t="s">
        <v>61</v>
      </c>
      <c r="E50" s="15" t="s">
        <v>258</v>
      </c>
      <c r="F50" s="15" t="s">
        <v>58</v>
      </c>
      <c r="G50" s="46">
        <v>2500</v>
      </c>
      <c r="H50" s="1"/>
      <c r="I50" s="1"/>
      <c r="J50" s="1"/>
    </row>
    <row r="51" spans="1:10" x14ac:dyDescent="0.25">
      <c r="A51" s="1"/>
      <c r="B51" s="15" t="s">
        <v>111</v>
      </c>
      <c r="C51" s="47" t="s">
        <v>129</v>
      </c>
      <c r="D51" s="15" t="s">
        <v>109</v>
      </c>
      <c r="E51" s="15" t="s">
        <v>63</v>
      </c>
      <c r="F51" s="15" t="s">
        <v>57</v>
      </c>
      <c r="G51" s="46">
        <v>750</v>
      </c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 t="s">
        <v>113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 t="s">
        <v>234</v>
      </c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20" t="s">
        <v>114</v>
      </c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20" t="s">
        <v>115</v>
      </c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 t="s">
        <v>37</v>
      </c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60" spans="1:10" x14ac:dyDescent="0.25">
      <c r="A60" s="2" t="s">
        <v>0</v>
      </c>
    </row>
    <row r="71" spans="1:10" x14ac:dyDescent="0.25">
      <c r="A71" s="1" t="s">
        <v>32</v>
      </c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76" t="s">
        <v>116</v>
      </c>
      <c r="C73" s="76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5" t="s">
        <v>117</v>
      </c>
      <c r="C74" s="45">
        <v>0.04</v>
      </c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5" t="s">
        <v>259</v>
      </c>
      <c r="C75" s="45">
        <v>0.06</v>
      </c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5" t="s">
        <v>118</v>
      </c>
      <c r="C76" s="45">
        <v>0.08</v>
      </c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5" t="s">
        <v>260</v>
      </c>
      <c r="C77" s="45">
        <v>0.8</v>
      </c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5" t="s">
        <v>119</v>
      </c>
      <c r="C78" s="45">
        <v>0.2</v>
      </c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5" t="s">
        <v>261</v>
      </c>
      <c r="C79" s="45">
        <v>0.1</v>
      </c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5" t="s">
        <v>262</v>
      </c>
      <c r="C80" s="45">
        <v>0.05</v>
      </c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75" t="s">
        <v>235</v>
      </c>
      <c r="C82" s="75"/>
      <c r="D82" s="75"/>
      <c r="E82" s="75"/>
      <c r="F82" s="1"/>
      <c r="G82" s="1"/>
      <c r="H82" s="1"/>
      <c r="I82" s="1"/>
      <c r="J82" s="1"/>
    </row>
    <row r="83" spans="1:10" ht="47.25" x14ac:dyDescent="0.25">
      <c r="A83" s="1"/>
      <c r="B83" s="13" t="s">
        <v>105</v>
      </c>
      <c r="C83" s="13" t="s">
        <v>120</v>
      </c>
      <c r="D83" s="13" t="s">
        <v>263</v>
      </c>
      <c r="E83" s="13" t="s">
        <v>264</v>
      </c>
      <c r="F83" s="1"/>
      <c r="G83" s="1"/>
      <c r="H83" s="1"/>
      <c r="I83" s="1"/>
      <c r="J83" s="1"/>
    </row>
    <row r="84" spans="1:10" x14ac:dyDescent="0.25">
      <c r="A84" s="1"/>
      <c r="B84" s="15" t="s">
        <v>56</v>
      </c>
      <c r="C84" s="44">
        <v>4500</v>
      </c>
      <c r="D84" s="32">
        <v>85</v>
      </c>
      <c r="E84" s="32">
        <v>120</v>
      </c>
      <c r="F84" s="1"/>
      <c r="G84" s="1"/>
      <c r="H84" s="1"/>
      <c r="I84" s="1"/>
      <c r="J84" s="1"/>
    </row>
    <row r="85" spans="1:10" x14ac:dyDescent="0.25">
      <c r="A85" s="1"/>
      <c r="B85" s="15" t="s">
        <v>57</v>
      </c>
      <c r="C85" s="44">
        <v>1500</v>
      </c>
      <c r="D85" s="32">
        <v>250</v>
      </c>
      <c r="E85" s="32">
        <v>350</v>
      </c>
      <c r="F85" s="1"/>
      <c r="G85" s="1"/>
      <c r="H85" s="1"/>
      <c r="I85" s="1"/>
      <c r="J85" s="1"/>
    </row>
    <row r="86" spans="1:10" x14ac:dyDescent="0.25">
      <c r="A86" s="1"/>
      <c r="B86" s="15" t="s">
        <v>58</v>
      </c>
      <c r="C86" s="16">
        <v>500</v>
      </c>
      <c r="D86" s="32">
        <v>2500</v>
      </c>
      <c r="E86" s="32">
        <v>3000</v>
      </c>
      <c r="F86" s="1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" t="s">
        <v>42</v>
      </c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5">
      <c r="A89" s="1"/>
      <c r="B89" s="1" t="s">
        <v>236</v>
      </c>
      <c r="C89" s="1"/>
      <c r="D89" s="1"/>
      <c r="E89" s="1"/>
      <c r="F89" s="1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2" spans="1:10" x14ac:dyDescent="0.25">
      <c r="A92" s="2" t="s">
        <v>0</v>
      </c>
    </row>
    <row r="103" spans="1:1" s="5" customFormat="1" x14ac:dyDescent="0.25">
      <c r="A103" s="5" t="s">
        <v>2</v>
      </c>
    </row>
  </sheetData>
  <mergeCells count="5">
    <mergeCell ref="B82:E82"/>
    <mergeCell ref="B24:E24"/>
    <mergeCell ref="B30:E30"/>
    <mergeCell ref="B39:G39"/>
    <mergeCell ref="B73:C7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C23A8-8E40-4C58-805B-C1C78B3E7C6C}">
  <dimension ref="A1:J59"/>
  <sheetViews>
    <sheetView workbookViewId="0"/>
  </sheetViews>
  <sheetFormatPr defaultColWidth="9.140625" defaultRowHeight="15.75" x14ac:dyDescent="0.25"/>
  <cols>
    <col min="1" max="1" width="9.140625" style="2"/>
    <col min="2" max="2" width="40.7109375" style="2" customWidth="1"/>
    <col min="3" max="5" width="15.7109375" style="2" customWidth="1"/>
    <col min="6" max="16384" width="9.140625" style="2"/>
  </cols>
  <sheetData>
    <row r="1" spans="1:10" x14ac:dyDescent="0.25">
      <c r="A1" s="8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6" t="s">
        <v>104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1" t="s">
        <v>294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9" t="s">
        <v>237</v>
      </c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9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76" t="s">
        <v>130</v>
      </c>
      <c r="C10" s="76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6" t="s">
        <v>131</v>
      </c>
      <c r="C11" s="43">
        <v>1100000</v>
      </c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6" t="s">
        <v>148</v>
      </c>
      <c r="C12" s="43">
        <v>280000</v>
      </c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6" t="s">
        <v>132</v>
      </c>
      <c r="C13" s="43">
        <v>1000000</v>
      </c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6" t="s">
        <v>74</v>
      </c>
      <c r="C14" s="43">
        <v>200000</v>
      </c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6" t="s">
        <v>265</v>
      </c>
      <c r="C15" s="37">
        <v>0.05</v>
      </c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76" t="s">
        <v>266</v>
      </c>
      <c r="C17" s="76"/>
      <c r="D17" s="76"/>
      <c r="E17" s="76"/>
      <c r="F17" s="1"/>
      <c r="G17" s="1"/>
      <c r="H17" s="1"/>
      <c r="I17" s="1"/>
      <c r="J17" s="1"/>
    </row>
    <row r="18" spans="1:10" x14ac:dyDescent="0.25">
      <c r="A18" s="1"/>
      <c r="B18" s="16"/>
      <c r="C18" s="16" t="s">
        <v>133</v>
      </c>
      <c r="D18" s="19" t="s">
        <v>146</v>
      </c>
      <c r="E18" s="19" t="s">
        <v>147</v>
      </c>
      <c r="F18" s="1"/>
      <c r="G18" s="1"/>
      <c r="H18" s="1"/>
      <c r="I18" s="1"/>
      <c r="J18" s="1"/>
    </row>
    <row r="19" spans="1:10" x14ac:dyDescent="0.25">
      <c r="A19" s="1"/>
      <c r="B19" s="62" t="s">
        <v>134</v>
      </c>
      <c r="C19" s="48">
        <v>1</v>
      </c>
      <c r="D19" s="32">
        <v>2300</v>
      </c>
      <c r="E19" s="32">
        <v>1400</v>
      </c>
      <c r="F19" s="1"/>
      <c r="G19" s="1"/>
      <c r="H19" s="1"/>
      <c r="I19" s="1"/>
      <c r="J19" s="1"/>
    </row>
    <row r="20" spans="1:10" x14ac:dyDescent="0.25">
      <c r="A20" s="1"/>
      <c r="B20" s="62" t="s">
        <v>135</v>
      </c>
      <c r="C20" s="48">
        <v>1.1000000000000001</v>
      </c>
      <c r="D20" s="32">
        <v>1700</v>
      </c>
      <c r="E20" s="32">
        <v>1400</v>
      </c>
      <c r="F20" s="1"/>
      <c r="G20" s="1"/>
      <c r="H20" s="1"/>
      <c r="I20" s="1"/>
      <c r="J20" s="1"/>
    </row>
    <row r="21" spans="1:10" x14ac:dyDescent="0.25">
      <c r="A21" s="1"/>
      <c r="B21" s="62" t="s">
        <v>136</v>
      </c>
      <c r="C21" s="48">
        <v>0.95</v>
      </c>
      <c r="D21" s="32">
        <v>2000</v>
      </c>
      <c r="E21" s="32">
        <v>1900</v>
      </c>
      <c r="F21" s="1"/>
      <c r="G21" s="1"/>
      <c r="H21" s="1"/>
      <c r="I21" s="1"/>
      <c r="J21" s="1"/>
    </row>
    <row r="22" spans="1:10" x14ac:dyDescent="0.25">
      <c r="A22" s="1"/>
      <c r="B22" s="62" t="s">
        <v>137</v>
      </c>
      <c r="C22" s="48">
        <v>1.1000000000000001</v>
      </c>
      <c r="D22" s="32">
        <v>1250</v>
      </c>
      <c r="E22" s="32">
        <v>1100</v>
      </c>
      <c r="F22" s="1"/>
      <c r="G22" s="1"/>
      <c r="H22" s="1"/>
      <c r="I22" s="1"/>
      <c r="J22" s="1"/>
    </row>
    <row r="23" spans="1:10" x14ac:dyDescent="0.25">
      <c r="A23" s="1"/>
      <c r="B23" s="62" t="s">
        <v>138</v>
      </c>
      <c r="C23" s="48">
        <v>1</v>
      </c>
      <c r="D23" s="32">
        <v>2750</v>
      </c>
      <c r="E23" s="32">
        <v>1700</v>
      </c>
      <c r="F23" s="1"/>
      <c r="G23" s="1"/>
      <c r="H23" s="1"/>
      <c r="I23" s="1"/>
      <c r="J23" s="1"/>
    </row>
    <row r="24" spans="1:10" x14ac:dyDescent="0.25">
      <c r="A24" s="1"/>
      <c r="B24" s="62" t="s">
        <v>67</v>
      </c>
      <c r="C24" s="16"/>
      <c r="D24" s="32">
        <v>10000</v>
      </c>
      <c r="E24" s="32">
        <v>7500</v>
      </c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76" t="s">
        <v>267</v>
      </c>
      <c r="C26" s="76"/>
      <c r="D26" s="76"/>
      <c r="E26" s="76"/>
      <c r="F26" s="1"/>
      <c r="G26" s="1"/>
      <c r="H26" s="1"/>
      <c r="I26" s="1"/>
      <c r="J26" s="1"/>
    </row>
    <row r="27" spans="1:10" x14ac:dyDescent="0.25">
      <c r="A27" s="1"/>
      <c r="B27" s="16"/>
      <c r="C27" s="19" t="s">
        <v>133</v>
      </c>
      <c r="D27" s="19" t="s">
        <v>146</v>
      </c>
      <c r="E27" s="19" t="s">
        <v>147</v>
      </c>
      <c r="F27" s="1"/>
      <c r="G27" s="1"/>
      <c r="H27" s="1"/>
      <c r="I27" s="1"/>
      <c r="J27" s="1"/>
    </row>
    <row r="28" spans="1:10" x14ac:dyDescent="0.25">
      <c r="A28" s="1"/>
      <c r="B28" s="15" t="s">
        <v>139</v>
      </c>
      <c r="C28" s="48">
        <v>1.05</v>
      </c>
      <c r="D28" s="43">
        <v>1000</v>
      </c>
      <c r="E28" s="43">
        <v>850</v>
      </c>
      <c r="F28" s="1"/>
      <c r="G28" s="1"/>
      <c r="H28" s="1"/>
      <c r="I28" s="1"/>
      <c r="J28" s="1"/>
    </row>
    <row r="29" spans="1:10" x14ac:dyDescent="0.25">
      <c r="A29" s="1"/>
      <c r="B29" s="15" t="s">
        <v>140</v>
      </c>
      <c r="C29" s="48">
        <v>1</v>
      </c>
      <c r="D29" s="43">
        <v>1500</v>
      </c>
      <c r="E29" s="43">
        <v>1500</v>
      </c>
      <c r="F29" s="1"/>
      <c r="G29" s="1"/>
      <c r="H29" s="1"/>
      <c r="I29" s="1"/>
      <c r="J29" s="1"/>
    </row>
    <row r="30" spans="1:10" x14ac:dyDescent="0.25">
      <c r="A30" s="1"/>
      <c r="B30" s="15" t="s">
        <v>141</v>
      </c>
      <c r="C30" s="48">
        <v>1</v>
      </c>
      <c r="D30" s="43">
        <v>2000</v>
      </c>
      <c r="E30" s="43">
        <v>1600</v>
      </c>
      <c r="F30" s="1"/>
      <c r="G30" s="1"/>
      <c r="H30" s="1"/>
      <c r="I30" s="1"/>
      <c r="J30" s="1"/>
    </row>
    <row r="31" spans="1:10" x14ac:dyDescent="0.25">
      <c r="A31" s="1"/>
      <c r="B31" s="15" t="s">
        <v>142</v>
      </c>
      <c r="C31" s="48">
        <v>0.95</v>
      </c>
      <c r="D31" s="43">
        <v>2000</v>
      </c>
      <c r="E31" s="43">
        <v>1700</v>
      </c>
      <c r="F31" s="1"/>
      <c r="G31" s="1"/>
      <c r="H31" s="1"/>
      <c r="I31" s="1"/>
      <c r="J31" s="1"/>
    </row>
    <row r="32" spans="1:10" x14ac:dyDescent="0.25">
      <c r="A32" s="1"/>
      <c r="B32" s="15" t="s">
        <v>143</v>
      </c>
      <c r="C32" s="48">
        <v>1.1000000000000001</v>
      </c>
      <c r="D32" s="43">
        <v>3500</v>
      </c>
      <c r="E32" s="43">
        <v>1850</v>
      </c>
      <c r="F32" s="1"/>
      <c r="G32" s="1"/>
      <c r="H32" s="1"/>
      <c r="I32" s="1"/>
      <c r="J32" s="1"/>
    </row>
    <row r="33" spans="1:10" x14ac:dyDescent="0.25">
      <c r="A33" s="1"/>
      <c r="B33" s="15" t="s">
        <v>67</v>
      </c>
      <c r="C33" s="16"/>
      <c r="D33" s="43">
        <v>10000</v>
      </c>
      <c r="E33" s="43">
        <v>7500</v>
      </c>
      <c r="F33" s="1"/>
      <c r="G33" s="1"/>
      <c r="H33" s="1"/>
      <c r="I33" s="1"/>
      <c r="J33" s="1"/>
    </row>
    <row r="34" spans="1:10" x14ac:dyDescent="0.25">
      <c r="A34" s="1"/>
      <c r="B34" s="70"/>
      <c r="C34" s="52"/>
      <c r="D34" s="71"/>
      <c r="E34" s="71"/>
      <c r="F34" s="1"/>
      <c r="G34" s="1"/>
      <c r="H34" s="1"/>
      <c r="I34" s="1"/>
      <c r="J34" s="1"/>
    </row>
    <row r="35" spans="1:10" x14ac:dyDescent="0.25">
      <c r="A35" s="9" t="s">
        <v>268</v>
      </c>
      <c r="B35" s="70"/>
      <c r="C35" s="52"/>
      <c r="D35" s="71"/>
      <c r="E35" s="7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9" t="s">
        <v>238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5" t="s">
        <v>144</v>
      </c>
      <c r="C38" s="11">
        <v>0.9</v>
      </c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5" t="s">
        <v>239</v>
      </c>
      <c r="C39" s="11">
        <v>1</v>
      </c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5" t="s">
        <v>145</v>
      </c>
      <c r="C40" s="11">
        <v>0.03</v>
      </c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 t="s">
        <v>30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 t="s">
        <v>269</v>
      </c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6" spans="1:10" x14ac:dyDescent="0.25">
      <c r="A46" s="2" t="s">
        <v>0</v>
      </c>
    </row>
    <row r="57" spans="1:10" x14ac:dyDescent="0.25">
      <c r="A57" s="6" t="s">
        <v>31</v>
      </c>
      <c r="B57" s="1"/>
      <c r="C57" s="1"/>
      <c r="D57" s="1"/>
      <c r="E57" s="1"/>
      <c r="F57" s="1"/>
      <c r="G57" s="1"/>
      <c r="H57" s="1"/>
      <c r="I57" s="1"/>
      <c r="J57" s="1"/>
    </row>
    <row r="59" spans="1:10" s="5" customFormat="1" x14ac:dyDescent="0.25">
      <c r="A59" s="5" t="s">
        <v>2</v>
      </c>
    </row>
  </sheetData>
  <mergeCells count="3">
    <mergeCell ref="B10:C10"/>
    <mergeCell ref="B17:E17"/>
    <mergeCell ref="B26:E2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5921-03D2-4543-BBAD-26D5BAD2A362}">
  <dimension ref="A1:J61"/>
  <sheetViews>
    <sheetView workbookViewId="0"/>
  </sheetViews>
  <sheetFormatPr defaultColWidth="9.140625" defaultRowHeight="15.75" x14ac:dyDescent="0.25"/>
  <cols>
    <col min="1" max="1" width="9.140625" style="2"/>
    <col min="2" max="2" width="21.7109375" style="2" customWidth="1"/>
    <col min="3" max="4" width="15.7109375" style="2" customWidth="1"/>
    <col min="5" max="16384" width="9.140625" style="2"/>
  </cols>
  <sheetData>
    <row r="1" spans="1:10" x14ac:dyDescent="0.25">
      <c r="A1" s="8" t="s">
        <v>23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6" t="s">
        <v>14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1" t="s">
        <v>270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 t="s">
        <v>271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 t="s">
        <v>32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77" t="s">
        <v>149</v>
      </c>
      <c r="C10" s="77"/>
      <c r="D10" s="52"/>
      <c r="E10" s="1"/>
      <c r="F10" s="1"/>
      <c r="G10" s="1"/>
      <c r="H10" s="1"/>
      <c r="I10" s="1"/>
      <c r="J10" s="1"/>
    </row>
    <row r="11" spans="1:10" x14ac:dyDescent="0.25">
      <c r="A11" s="1"/>
      <c r="B11" s="15" t="s">
        <v>150</v>
      </c>
      <c r="C11" s="16">
        <v>100</v>
      </c>
      <c r="D11" s="53"/>
      <c r="E11" s="1"/>
      <c r="F11" s="1"/>
      <c r="G11" s="1"/>
      <c r="H11" s="1"/>
      <c r="I11" s="1"/>
      <c r="J11" s="1"/>
    </row>
    <row r="12" spans="1:10" x14ac:dyDescent="0.25">
      <c r="A12" s="1"/>
      <c r="B12" s="15" t="s">
        <v>151</v>
      </c>
      <c r="C12" s="16">
        <v>550</v>
      </c>
      <c r="D12" s="53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76" t="s">
        <v>152</v>
      </c>
      <c r="C14" s="76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5" t="s">
        <v>29</v>
      </c>
      <c r="C15" s="48">
        <v>0.9</v>
      </c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5" t="s">
        <v>153</v>
      </c>
      <c r="C16" s="48">
        <v>0.97</v>
      </c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5" t="s">
        <v>154</v>
      </c>
      <c r="C17" s="48">
        <v>1.05</v>
      </c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5" t="s">
        <v>155</v>
      </c>
      <c r="C18" s="48">
        <v>0.95</v>
      </c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76" t="s">
        <v>156</v>
      </c>
      <c r="C20" s="76"/>
      <c r="D20" s="76"/>
      <c r="E20" s="1"/>
      <c r="F20" s="1"/>
      <c r="G20" s="1"/>
      <c r="H20" s="1"/>
      <c r="I20" s="1"/>
      <c r="J20" s="1"/>
    </row>
    <row r="21" spans="1:10" x14ac:dyDescent="0.25">
      <c r="A21" s="1"/>
      <c r="B21" s="78" t="s">
        <v>272</v>
      </c>
      <c r="C21" s="78"/>
      <c r="D21" s="37">
        <v>0.1</v>
      </c>
      <c r="E21" s="1"/>
      <c r="F21" s="1"/>
      <c r="G21" s="1"/>
      <c r="H21" s="1"/>
      <c r="I21" s="1"/>
      <c r="J21" s="1"/>
    </row>
    <row r="22" spans="1:10" x14ac:dyDescent="0.25">
      <c r="A22" s="1"/>
      <c r="B22" s="78" t="s">
        <v>273</v>
      </c>
      <c r="C22" s="78"/>
      <c r="D22" s="37">
        <v>0.05</v>
      </c>
      <c r="E22" s="1"/>
      <c r="F22" s="1"/>
      <c r="G22" s="1"/>
      <c r="H22" s="1"/>
      <c r="I22" s="1"/>
      <c r="J22" s="1"/>
    </row>
    <row r="23" spans="1:10" x14ac:dyDescent="0.25">
      <c r="A23" s="1"/>
      <c r="B23" s="78" t="s">
        <v>274</v>
      </c>
      <c r="C23" s="78"/>
      <c r="D23" s="37">
        <v>0.15</v>
      </c>
      <c r="E23" s="1"/>
      <c r="F23" s="1"/>
      <c r="G23" s="1"/>
      <c r="H23" s="1"/>
      <c r="I23" s="1"/>
      <c r="J23" s="1"/>
    </row>
    <row r="24" spans="1:10" x14ac:dyDescent="0.25">
      <c r="A24" s="1"/>
      <c r="B24" s="78" t="s">
        <v>157</v>
      </c>
      <c r="C24" s="78"/>
      <c r="D24" s="37">
        <v>0.02</v>
      </c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76" t="s">
        <v>158</v>
      </c>
      <c r="C26" s="76"/>
      <c r="D26" s="76"/>
      <c r="E26" s="1"/>
      <c r="F26" s="1"/>
      <c r="G26" s="1"/>
      <c r="H26" s="1"/>
      <c r="I26" s="1"/>
      <c r="J26" s="1"/>
    </row>
    <row r="27" spans="1:10" ht="47.25" x14ac:dyDescent="0.25">
      <c r="A27" s="1"/>
      <c r="B27" s="19" t="s">
        <v>44</v>
      </c>
      <c r="C27" s="13" t="s">
        <v>159</v>
      </c>
      <c r="D27" s="13" t="s">
        <v>240</v>
      </c>
      <c r="E27" s="1"/>
      <c r="F27" s="1"/>
      <c r="G27" s="1"/>
      <c r="H27" s="1"/>
      <c r="I27" s="1"/>
      <c r="J27" s="1"/>
    </row>
    <row r="28" spans="1:10" x14ac:dyDescent="0.25">
      <c r="A28" s="1"/>
      <c r="B28" s="15" t="s">
        <v>160</v>
      </c>
      <c r="C28" s="49">
        <v>4.1000000000000002E-2</v>
      </c>
      <c r="D28" s="46">
        <v>1460</v>
      </c>
      <c r="E28" s="1"/>
      <c r="F28" s="1"/>
      <c r="G28" s="1"/>
      <c r="H28" s="1"/>
      <c r="I28" s="1"/>
      <c r="J28" s="1"/>
    </row>
    <row r="29" spans="1:10" x14ac:dyDescent="0.25">
      <c r="A29" s="1"/>
      <c r="B29" s="15" t="s">
        <v>161</v>
      </c>
      <c r="C29" s="49">
        <v>4.9000000000000002E-2</v>
      </c>
      <c r="D29" s="46">
        <v>2250</v>
      </c>
      <c r="E29" s="1"/>
      <c r="F29" s="1"/>
      <c r="G29" s="1"/>
      <c r="H29" s="1"/>
      <c r="I29" s="1"/>
      <c r="J29" s="1"/>
    </row>
    <row r="30" spans="1:10" x14ac:dyDescent="0.25">
      <c r="A30" s="1"/>
      <c r="B30" s="15" t="s">
        <v>162</v>
      </c>
      <c r="C30" s="49">
        <v>5.7000000000000002E-2</v>
      </c>
      <c r="D30" s="46">
        <v>3000</v>
      </c>
      <c r="E30" s="1"/>
      <c r="F30" s="1"/>
      <c r="G30" s="1"/>
      <c r="H30" s="1"/>
      <c r="I30" s="1"/>
      <c r="J30" s="1"/>
    </row>
    <row r="31" spans="1:10" x14ac:dyDescent="0.25">
      <c r="A31" s="1"/>
      <c r="B31" s="15" t="s">
        <v>163</v>
      </c>
      <c r="C31" s="49">
        <v>7.4999999999999997E-2</v>
      </c>
      <c r="D31" s="46">
        <v>5650</v>
      </c>
      <c r="E31" s="1"/>
      <c r="F31" s="1"/>
      <c r="G31" s="1"/>
      <c r="H31" s="1"/>
      <c r="I31" s="1"/>
      <c r="J31" s="1"/>
    </row>
    <row r="32" spans="1:10" x14ac:dyDescent="0.25">
      <c r="A32" s="1"/>
      <c r="B32" s="15" t="s">
        <v>164</v>
      </c>
      <c r="C32" s="49">
        <v>0.111</v>
      </c>
      <c r="D32" s="46">
        <v>4520</v>
      </c>
      <c r="E32" s="1"/>
      <c r="F32" s="1"/>
      <c r="G32" s="1"/>
      <c r="H32" s="1"/>
      <c r="I32" s="1"/>
      <c r="J32" s="1"/>
    </row>
    <row r="33" spans="1:10" x14ac:dyDescent="0.25">
      <c r="A33" s="1"/>
      <c r="B33" s="15" t="s">
        <v>165</v>
      </c>
      <c r="C33" s="49">
        <v>0.17399999999999999</v>
      </c>
      <c r="D33" s="46">
        <v>6000</v>
      </c>
      <c r="E33" s="1"/>
      <c r="F33" s="1"/>
      <c r="G33" s="1"/>
      <c r="H33" s="1"/>
      <c r="I33" s="1"/>
      <c r="J33" s="1"/>
    </row>
    <row r="34" spans="1:10" x14ac:dyDescent="0.25">
      <c r="A34" s="1"/>
      <c r="B34" s="15" t="s">
        <v>166</v>
      </c>
      <c r="C34" s="49">
        <v>0.27100000000000002</v>
      </c>
      <c r="D34" s="46">
        <v>3800</v>
      </c>
      <c r="E34" s="1"/>
      <c r="F34" s="1"/>
      <c r="G34" s="1"/>
      <c r="H34" s="1"/>
      <c r="I34" s="1"/>
      <c r="J34" s="1"/>
    </row>
    <row r="35" spans="1:10" x14ac:dyDescent="0.25">
      <c r="A35" s="1"/>
      <c r="B35" s="15" t="s">
        <v>167</v>
      </c>
      <c r="C35" s="49">
        <v>0.42</v>
      </c>
      <c r="D35" s="46">
        <v>2520</v>
      </c>
      <c r="E35" s="1"/>
      <c r="F35" s="1"/>
      <c r="G35" s="1"/>
      <c r="H35" s="1"/>
      <c r="I35" s="1"/>
      <c r="J35" s="1"/>
    </row>
    <row r="36" spans="1:10" x14ac:dyDescent="0.25">
      <c r="A36" s="1"/>
      <c r="B36" s="15" t="s">
        <v>45</v>
      </c>
      <c r="C36" s="49">
        <v>0.56499999999999995</v>
      </c>
      <c r="D36" s="46">
        <v>4010</v>
      </c>
      <c r="E36" s="1"/>
      <c r="F36" s="1"/>
      <c r="G36" s="1"/>
      <c r="H36" s="1"/>
      <c r="I36" s="1"/>
      <c r="J36" s="1"/>
    </row>
    <row r="37" spans="1:10" x14ac:dyDescent="0.25">
      <c r="A37" s="1"/>
      <c r="B37" s="15" t="s">
        <v>168</v>
      </c>
      <c r="C37" s="49">
        <v>0.92500000000000004</v>
      </c>
      <c r="D37" s="46">
        <v>1890</v>
      </c>
      <c r="E37" s="1"/>
      <c r="F37" s="1"/>
      <c r="G37" s="1"/>
      <c r="H37" s="1"/>
      <c r="I37" s="1"/>
      <c r="J37" s="1"/>
    </row>
    <row r="38" spans="1:10" x14ac:dyDescent="0.25">
      <c r="A38" s="1"/>
      <c r="B38" s="15" t="s">
        <v>169</v>
      </c>
      <c r="C38" s="49">
        <v>1.665</v>
      </c>
      <c r="D38" s="46">
        <v>1550</v>
      </c>
      <c r="E38" s="1"/>
      <c r="F38" s="1"/>
      <c r="G38" s="1"/>
      <c r="H38" s="1"/>
      <c r="I38" s="1"/>
      <c r="J38" s="1"/>
    </row>
    <row r="39" spans="1:10" x14ac:dyDescent="0.25">
      <c r="A39" s="1"/>
      <c r="B39" s="15" t="s">
        <v>170</v>
      </c>
      <c r="C39" s="49">
        <v>4.165</v>
      </c>
      <c r="D39" s="46">
        <v>980</v>
      </c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 t="s">
        <v>38</v>
      </c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 t="s">
        <v>171</v>
      </c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20" t="s">
        <v>172</v>
      </c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20" t="s">
        <v>173</v>
      </c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 t="s">
        <v>37</v>
      </c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8" spans="1:10" x14ac:dyDescent="0.25">
      <c r="A48" s="2" t="s">
        <v>0</v>
      </c>
    </row>
    <row r="59" spans="1:10" x14ac:dyDescent="0.25">
      <c r="A59" s="6" t="s">
        <v>39</v>
      </c>
      <c r="B59" s="1"/>
      <c r="C59" s="1"/>
      <c r="D59" s="1"/>
      <c r="E59" s="1"/>
      <c r="F59" s="1"/>
      <c r="G59" s="1"/>
      <c r="H59" s="1"/>
      <c r="I59" s="1"/>
      <c r="J59" s="1"/>
    </row>
    <row r="61" spans="1:10" s="5" customFormat="1" x14ac:dyDescent="0.25">
      <c r="A61" s="5" t="s">
        <v>2</v>
      </c>
    </row>
  </sheetData>
  <mergeCells count="8">
    <mergeCell ref="B10:C10"/>
    <mergeCell ref="B14:C14"/>
    <mergeCell ref="B20:D20"/>
    <mergeCell ref="B26:D26"/>
    <mergeCell ref="B21:C21"/>
    <mergeCell ref="B22:C22"/>
    <mergeCell ref="B23:C23"/>
    <mergeCell ref="B24:C2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4907-871A-411B-A0CB-C9BCCFF4DDD0}">
  <dimension ref="A1:J69"/>
  <sheetViews>
    <sheetView workbookViewId="0"/>
  </sheetViews>
  <sheetFormatPr defaultColWidth="9.140625" defaultRowHeight="15.75" x14ac:dyDescent="0.25"/>
  <cols>
    <col min="1" max="1" width="9.140625" style="2"/>
    <col min="2" max="2" width="40.7109375" style="2" customWidth="1"/>
    <col min="3" max="3" width="9.85546875" style="2" bestFit="1" customWidth="1"/>
    <col min="4" max="16384" width="9.140625" style="2"/>
  </cols>
  <sheetData>
    <row r="1" spans="1:10" x14ac:dyDescent="0.25">
      <c r="A1" s="8" t="s">
        <v>24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25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25">
      <c r="A4" s="6" t="s">
        <v>104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25">
      <c r="A6" s="1" t="s">
        <v>241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 t="s">
        <v>32</v>
      </c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5" t="s">
        <v>242</v>
      </c>
      <c r="C9" s="42">
        <v>100</v>
      </c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5" t="s">
        <v>243</v>
      </c>
      <c r="C10" s="45">
        <v>0.73</v>
      </c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5" t="s">
        <v>244</v>
      </c>
      <c r="C11" s="45">
        <v>0.75</v>
      </c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5" t="s">
        <v>245</v>
      </c>
      <c r="C12" s="42">
        <v>5</v>
      </c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5" t="s">
        <v>246</v>
      </c>
      <c r="C13" s="42">
        <v>3</v>
      </c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5" t="s">
        <v>275</v>
      </c>
      <c r="C14" s="45">
        <v>0.03</v>
      </c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5" t="s">
        <v>174</v>
      </c>
      <c r="C15" s="45">
        <v>0.2</v>
      </c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9"/>
      <c r="C16" s="33"/>
      <c r="D16" s="1"/>
      <c r="E16" s="1"/>
      <c r="F16" s="1"/>
      <c r="G16" s="1"/>
      <c r="H16" s="1"/>
      <c r="I16" s="1"/>
      <c r="J16" s="1"/>
    </row>
    <row r="17" spans="1:10" x14ac:dyDescent="0.25">
      <c r="A17" s="1" t="s">
        <v>175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 t="s">
        <v>276</v>
      </c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1" spans="1:10" x14ac:dyDescent="0.25">
      <c r="A21" s="2" t="s">
        <v>0</v>
      </c>
    </row>
    <row r="32" spans="1:10" x14ac:dyDescent="0.25">
      <c r="A32" s="1" t="s">
        <v>42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 t="s">
        <v>277</v>
      </c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6" spans="1:10" x14ac:dyDescent="0.25">
      <c r="A36" s="2" t="s">
        <v>0</v>
      </c>
    </row>
    <row r="47" spans="1:10" x14ac:dyDescent="0.25">
      <c r="A47" s="1" t="s">
        <v>32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5" t="s">
        <v>278</v>
      </c>
      <c r="C48" s="37">
        <v>0.1</v>
      </c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5" t="s">
        <v>279</v>
      </c>
      <c r="C49" s="37">
        <v>0.15</v>
      </c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5" t="s">
        <v>280</v>
      </c>
      <c r="C50" s="37">
        <v>0.05</v>
      </c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 t="s">
        <v>13</v>
      </c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 t="s">
        <v>247</v>
      </c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6" spans="1:10" x14ac:dyDescent="0.25">
      <c r="A56" s="2" t="s">
        <v>0</v>
      </c>
    </row>
    <row r="67" spans="1:10" x14ac:dyDescent="0.25">
      <c r="A67" s="6" t="s">
        <v>176</v>
      </c>
      <c r="B67" s="1"/>
      <c r="C67" s="1"/>
      <c r="D67" s="1"/>
      <c r="E67" s="1"/>
      <c r="F67" s="1"/>
      <c r="G67" s="1"/>
      <c r="H67" s="1"/>
      <c r="I67" s="1"/>
      <c r="J67" s="1"/>
    </row>
    <row r="69" spans="1:10" s="5" customFormat="1" x14ac:dyDescent="0.25">
      <c r="A69" s="5" t="s"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Notes</vt:lpstr>
      <vt:lpstr>Q01</vt:lpstr>
      <vt:lpstr>Q02</vt:lpstr>
      <vt:lpstr>Q03</vt:lpstr>
      <vt:lpstr>Q04</vt:lpstr>
      <vt:lpstr>Q05</vt:lpstr>
      <vt:lpstr>Q06</vt:lpstr>
      <vt:lpstr>Q07</vt:lpstr>
      <vt:lpstr>Q08</vt:lpstr>
      <vt:lpstr>Q09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2021-01-24T18:45:40Z</dcterms:created>
  <dcterms:modified xsi:type="dcterms:W3CDTF">2023-02-26T02:06:15Z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837230a-460a-4aec-98a3-ac101fb30b10_Enabled">
    <vt:lpwstr>true</vt:lpwstr>
  </property>
  <property fmtid="{D5CDD505-2E9C-101B-9397-08002B2CF9AE}" pid="3" name="MSIP_Label_7837230a-460a-4aec-98a3-ac101fb30b10_SetDate">
    <vt:lpwstr>2022-01-22T18:32:37Z</vt:lpwstr>
  </property>
  <property fmtid="{D5CDD505-2E9C-101B-9397-08002B2CF9AE}" pid="4" name="MSIP_Label_7837230a-460a-4aec-98a3-ac101fb30b10_Method">
    <vt:lpwstr>Privileged</vt:lpwstr>
  </property>
  <property fmtid="{D5CDD505-2E9C-101B-9397-08002B2CF9AE}" pid="5" name="MSIP_Label_7837230a-460a-4aec-98a3-ac101fb30b10_Name">
    <vt:lpwstr>7837230a-460a-4aec-98a3-ac101fb30b10</vt:lpwstr>
  </property>
  <property fmtid="{D5CDD505-2E9C-101B-9397-08002B2CF9AE}" pid="6" name="MSIP_Label_7837230a-460a-4aec-98a3-ac101fb30b10_SiteId">
    <vt:lpwstr>fabb61b8-3afe-4e75-b934-a47f782b8cd7</vt:lpwstr>
  </property>
  <property fmtid="{D5CDD505-2E9C-101B-9397-08002B2CF9AE}" pid="7" name="MSIP_Label_7837230a-460a-4aec-98a3-ac101fb30b10_ActionId">
    <vt:lpwstr/>
  </property>
  <property fmtid="{D5CDD505-2E9C-101B-9397-08002B2CF9AE}" pid="8" name="MSIP_Label_7837230a-460a-4aec-98a3-ac101fb30b10_ContentBits">
    <vt:lpwstr>0</vt:lpwstr>
  </property>
</Properties>
</file>