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2\F22\"/>
    </mc:Choice>
  </mc:AlternateContent>
  <xr:revisionPtr revIDLastSave="0" documentId="13_ncr:1_{78427751-8164-430F-81EA-C169B2506B82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(a)(i)(ii)" sheetId="53" r:id="rId4"/>
    <sheet name="Q6(b)(i)(ii)(iii)" sheetId="54" r:id="rId5"/>
    <sheet name="Q8 (c) (e)(i)" sheetId="108" r:id="rId6"/>
    <sheet name="Case Study Exhibits --&gt;" sheetId="29" r:id="rId7"/>
    <sheet name="Big Ben Inc St 1.5 " sheetId="93" r:id="rId8"/>
    <sheet name="Big Ben BS 1.5" sheetId="94" r:id="rId9"/>
    <sheet name="Lyon Sect 2.11" sheetId="95" r:id="rId10"/>
    <sheet name="SLIC 4.10 Total" sheetId="96" r:id="rId11"/>
    <sheet name="SLIC 4.14 Pens Val" sheetId="97" r:id="rId12"/>
    <sheet name="SLIC 4.14 Pens Recon" sheetId="98" r:id="rId13"/>
    <sheet name="SLIC 4.14 Pens Svc" sheetId="99" r:id="rId14"/>
    <sheet name="SLIC 4.14 Pens CF" sheetId="100" r:id="rId15"/>
    <sheet name="AHA 5.15 Total" sheetId="101" r:id="rId16"/>
    <sheet name="AHA 5.18 Pens Assets" sheetId="102" r:id="rId17"/>
    <sheet name="AHA 5.18 Pens Val" sheetId="103" r:id="rId18"/>
    <sheet name="AHA 5.18 Pens Acctg" sheetId="104" r:id="rId19"/>
    <sheet name="AHA 5.18 Pens Recon" sheetId="105" r:id="rId20"/>
    <sheet name="AHA 5.18 Pens Svc" sheetId="106" r:id="rId21"/>
    <sheet name="AHA 5.18 Pens CF" sheetId="107" r:id="rId22"/>
  </sheets>
  <externalReferences>
    <externalReference r:id="rId23"/>
    <externalReference r:id="rId24"/>
  </externalReferences>
  <definedNames>
    <definedName name="_xlnm._FilterDatabase" localSheetId="2" hidden="1">'Q2(a)(rank)'!$A$9:$C$9</definedName>
    <definedName name="BaseYear" localSheetId="5">#REF!</definedName>
    <definedName name="BaseYear">#REF!</definedName>
    <definedName name="CognitiveLevels" localSheetId="5">#REF!</definedName>
    <definedName name="CognitiveLevels">#REF!</definedName>
    <definedName name="CommonGuidance" localSheetId="5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 localSheetId="5">#REF!</definedName>
    <definedName name="LO_1">#REF!</definedName>
    <definedName name="LO_2" localSheetId="5">#REF!</definedName>
    <definedName name="LO_2">#REF!</definedName>
    <definedName name="LOList" localSheetId="5">#REF!</definedName>
    <definedName name="LOList">#REF!</definedName>
    <definedName name="Q_sources" localSheetId="5">#REF!</definedName>
    <definedName name="Q_sources">#REF!</definedName>
    <definedName name="SyllabusListing" localSheetId="5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54" l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B109" i="52"/>
  <c r="B108" i="52"/>
  <c r="B99" i="51"/>
  <c r="F97" i="51"/>
  <c r="I97" i="51" s="1"/>
  <c r="G96" i="51"/>
  <c r="F96" i="51"/>
  <c r="I96" i="51" s="1"/>
  <c r="F95" i="51"/>
  <c r="I95" i="51" s="1"/>
  <c r="G94" i="51"/>
  <c r="F94" i="51"/>
  <c r="I94" i="51" s="1"/>
  <c r="F93" i="51"/>
  <c r="I93" i="51" s="1"/>
  <c r="G92" i="51"/>
  <c r="F92" i="51"/>
  <c r="I92" i="51" s="1"/>
  <c r="F91" i="51"/>
  <c r="I91" i="51" s="1"/>
  <c r="G90" i="51"/>
  <c r="F90" i="51"/>
  <c r="I90" i="51" s="1"/>
  <c r="F89" i="51"/>
  <c r="I89" i="51" s="1"/>
  <c r="A89" i="51"/>
  <c r="A90" i="51" s="1"/>
  <c r="A91" i="51" s="1"/>
  <c r="A92" i="51" s="1"/>
  <c r="A93" i="51" s="1"/>
  <c r="A94" i="51" s="1"/>
  <c r="A95" i="51" s="1"/>
  <c r="A96" i="51" s="1"/>
  <c r="A97" i="51" s="1"/>
  <c r="G88" i="51"/>
  <c r="F88" i="51"/>
  <c r="I88" i="51" s="1"/>
  <c r="E87" i="51"/>
  <c r="B82" i="51"/>
  <c r="F80" i="51"/>
  <c r="I80" i="51" s="1"/>
  <c r="F79" i="51"/>
  <c r="I79" i="51" s="1"/>
  <c r="F78" i="51"/>
  <c r="I78" i="51" s="1"/>
  <c r="F77" i="51"/>
  <c r="I77" i="51" s="1"/>
  <c r="F76" i="51"/>
  <c r="I76" i="51" s="1"/>
  <c r="F75" i="51"/>
  <c r="I75" i="51" s="1"/>
  <c r="F74" i="51"/>
  <c r="I74" i="51" s="1"/>
  <c r="F73" i="51"/>
  <c r="I73" i="51" s="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B65" i="51"/>
  <c r="B107" i="52" s="1"/>
  <c r="I63" i="51"/>
  <c r="G63" i="51"/>
  <c r="F63" i="51"/>
  <c r="I62" i="51"/>
  <c r="G62" i="51"/>
  <c r="F62" i="51"/>
  <c r="I61" i="51"/>
  <c r="G61" i="51"/>
  <c r="F61" i="51"/>
  <c r="I60" i="51"/>
  <c r="G60" i="51"/>
  <c r="F60" i="51"/>
  <c r="I59" i="51"/>
  <c r="G59" i="51"/>
  <c r="F59" i="51"/>
  <c r="I58" i="51"/>
  <c r="G58" i="51"/>
  <c r="F58" i="51"/>
  <c r="I57" i="51"/>
  <c r="G57" i="51"/>
  <c r="F57" i="51"/>
  <c r="I56" i="51"/>
  <c r="G56" i="51"/>
  <c r="F56" i="51"/>
  <c r="I55" i="51"/>
  <c r="G55" i="51"/>
  <c r="F55" i="51"/>
  <c r="A55" i="51"/>
  <c r="A56" i="51" s="1"/>
  <c r="A57" i="51" s="1"/>
  <c r="A58" i="51" s="1"/>
  <c r="A59" i="51" s="1"/>
  <c r="A60" i="51" s="1"/>
  <c r="A61" i="51" s="1"/>
  <c r="A62" i="51" s="1"/>
  <c r="A63" i="51" s="1"/>
  <c r="I54" i="51"/>
  <c r="G54" i="51"/>
  <c r="F54" i="51"/>
  <c r="E53" i="51"/>
  <c r="B48" i="51"/>
  <c r="B106" i="52" s="1"/>
  <c r="I46" i="51"/>
  <c r="F46" i="51"/>
  <c r="G46" i="51" s="1"/>
  <c r="I45" i="51"/>
  <c r="F45" i="51"/>
  <c r="G45" i="51" s="1"/>
  <c r="I44" i="51"/>
  <c r="F44" i="51"/>
  <c r="G44" i="51" s="1"/>
  <c r="I43" i="51"/>
  <c r="F43" i="51"/>
  <c r="G43" i="51" s="1"/>
  <c r="I42" i="51"/>
  <c r="F42" i="51"/>
  <c r="G42" i="51" s="1"/>
  <c r="I41" i="51"/>
  <c r="F41" i="51"/>
  <c r="G41" i="51" s="1"/>
  <c r="I40" i="51"/>
  <c r="F40" i="51"/>
  <c r="G40" i="51" s="1"/>
  <c r="I39" i="5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I38" i="51"/>
  <c r="F38" i="51"/>
  <c r="G38" i="51" s="1"/>
  <c r="A38" i="51"/>
  <c r="I37" i="51"/>
  <c r="F37" i="51"/>
  <c r="G37" i="51" s="1"/>
  <c r="E36" i="51"/>
  <c r="B31" i="51"/>
  <c r="B105" i="52" s="1"/>
  <c r="F29" i="51"/>
  <c r="I29" i="51" s="1"/>
  <c r="F28" i="51"/>
  <c r="I28" i="51" s="1"/>
  <c r="F27" i="51"/>
  <c r="I27" i="51" s="1"/>
  <c r="F26" i="51"/>
  <c r="I26" i="51" s="1"/>
  <c r="F25" i="51"/>
  <c r="I25" i="51" s="1"/>
  <c r="F24" i="51"/>
  <c r="I24" i="51" s="1"/>
  <c r="F23" i="51"/>
  <c r="I23" i="51" s="1"/>
  <c r="F22" i="51"/>
  <c r="I22" i="51" s="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G71" i="51" l="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</calcChain>
</file>

<file path=xl/sharedStrings.xml><?xml version="1.0" encoding="utf-8"?>
<sst xmlns="http://schemas.openxmlformats.org/spreadsheetml/2006/main" count="773" uniqueCount="445">
  <si>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</si>
  <si>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</si>
  <si>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</si>
  <si>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</si>
  <si>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</si>
  <si>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</si>
  <si>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</si>
  <si>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</si>
  <si>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</si>
  <si>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</si>
  <si>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</si>
  <si>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</si>
  <si>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</si>
  <si>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</si>
  <si>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</si>
  <si>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</si>
  <si>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</si>
  <si>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</si>
  <si>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</si>
  <si>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</si>
  <si>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</si>
  <si>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</si>
  <si>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</si>
  <si>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</si>
  <si>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</si>
  <si>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</si>
  <si>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</si>
  <si>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</si>
  <si>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</si>
  <si>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</si>
  <si>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</si>
  <si>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</si>
  <si>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</si>
  <si>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</si>
  <si>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</si>
  <si>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</si>
  <si>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</si>
  <si>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</si>
  <si>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</si>
  <si>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</si>
  <si>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</si>
  <si>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</si>
  <si>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</si>
  <si>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</si>
  <si>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</si>
  <si>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</si>
  <si>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</si>
  <si>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</si>
  <si>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</si>
  <si>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</si>
  <si>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</si>
  <si>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</si>
  <si>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</si>
  <si>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</si>
  <si>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</si>
  <si>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</si>
  <si>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</si>
  <si>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</si>
  <si>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</si>
  <si>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</si>
  <si>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</si>
  <si>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</si>
  <si>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</si>
  <si>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</si>
  <si>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</si>
  <si>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</si>
  <si>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</si>
  <si>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</si>
  <si>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</si>
  <si>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</si>
  <si>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</si>
  <si>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</si>
  <si>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</si>
  <si>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</si>
  <si>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</si>
  <si>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</si>
  <si>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</si>
  <si>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</si>
  <si>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</si>
  <si>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</si>
  <si>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</si>
  <si>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</si>
  <si>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</si>
  <si>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</si>
  <si>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</si>
  <si>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</si>
  <si>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</si>
  <si>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</si>
  <si>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</si>
  <si>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</si>
  <si>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</si>
  <si>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</si>
  <si>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</si>
  <si>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</si>
  <si>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</si>
  <si>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</si>
  <si>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</si>
  <si>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</si>
  <si>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</si>
  <si>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</si>
  <si>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</si>
  <si>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</si>
  <si>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</si>
  <si>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</si>
  <si>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</si>
  <si>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</si>
  <si>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</si>
  <si>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</si>
  <si>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</si>
  <si>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</si>
  <si>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</si>
  <si>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</si>
  <si>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</si>
  <si>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</si>
  <si>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</si>
  <si>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</si>
  <si>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</si>
  <si>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</si>
  <si>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</si>
  <si>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</si>
  <si>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</si>
  <si>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</si>
  <si>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</si>
  <si>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</si>
  <si>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</si>
  <si>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</si>
  <si>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</si>
  <si>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</si>
  <si>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</si>
  <si>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</si>
  <si>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</si>
  <si>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</si>
  <si>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</si>
  <si>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</si>
  <si>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</si>
  <si>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</si>
  <si>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</si>
  <si>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</si>
  <si>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</si>
  <si>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</si>
  <si>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</si>
  <si>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</si>
  <si>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</si>
  <si>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</si>
  <si>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</si>
  <si>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</si>
  <si>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</si>
  <si>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</si>
  <si>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</si>
  <si>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</si>
  <si>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</si>
  <si>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</si>
  <si>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</si>
  <si>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</si>
  <si>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</si>
  <si>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</si>
  <si>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</si>
  <si>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</si>
  <si>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</si>
  <si>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</si>
  <si>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</si>
  <si>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</si>
  <si>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</si>
  <si>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</si>
  <si>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</si>
  <si>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</si>
  <si>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</si>
  <si>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</si>
  <si>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</si>
  <si>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</si>
  <si>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</si>
  <si>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</si>
  <si>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</si>
  <si>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</si>
  <si>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</si>
  <si>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</si>
  <si>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</si>
  <si>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</si>
  <si>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</si>
  <si>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</si>
  <si>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</si>
  <si>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</si>
  <si>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</si>
  <si>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</si>
  <si>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</si>
  <si>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</si>
  <si>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</si>
  <si>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</si>
  <si>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</si>
  <si>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</si>
  <si>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</si>
  <si>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</si>
  <si>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</si>
  <si>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</si>
  <si>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</si>
  <si>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</si>
  <si>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</si>
  <si>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</si>
  <si>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</si>
  <si>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</si>
  <si>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</si>
  <si>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</si>
  <si>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</si>
  <si>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</si>
  <si>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</si>
  <si>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</si>
  <si>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</si>
  <si>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</si>
  <si>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</si>
  <si>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</si>
  <si>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</si>
  <si>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</si>
  <si>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Part b(iii)</t>
  </si>
  <si>
    <t>EVA for Auto</t>
  </si>
  <si>
    <t>EVA for Property</t>
  </si>
  <si>
    <t>Total</t>
  </si>
  <si>
    <t>2021 Financial Statements</t>
  </si>
  <si>
    <t>SLIC Salaried Pension Plan</t>
  </si>
  <si>
    <t>Historical Actuarial Valuation Results</t>
  </si>
  <si>
    <t>Participant Summary - January 1</t>
  </si>
  <si>
    <t>Active Participants</t>
  </si>
  <si>
    <t>(a)  count</t>
  </si>
  <si>
    <t>(b)  average age</t>
  </si>
  <si>
    <t>(c)  average service</t>
  </si>
  <si>
    <t>(d)  average future working lifetime</t>
  </si>
  <si>
    <t>(e)  average plan earnings (prior year)</t>
  </si>
  <si>
    <t>Deferred Vested Participants</t>
  </si>
  <si>
    <t>(c)  average annual benefit</t>
  </si>
  <si>
    <t>Pensioners (incl beneficiaries)</t>
  </si>
  <si>
    <t>Plan Assets (numbers in $000's) *</t>
  </si>
  <si>
    <t>Change in Plan Assets during Prior Year:</t>
  </si>
  <si>
    <t>Market Value of Assets at January 1 of prior year</t>
  </si>
  <si>
    <t>Employer Contributions during prior year</t>
  </si>
  <si>
    <t>Benefit Payments during prior year</t>
  </si>
  <si>
    <t>Expenses during prior year</t>
  </si>
  <si>
    <t>Investment return during prior year</t>
  </si>
  <si>
    <t>Market Value of Assets at January 1 of current year</t>
  </si>
  <si>
    <t>Rate of return during prior year</t>
  </si>
  <si>
    <t>Average Portfolio Mix During Prior Year:</t>
  </si>
  <si>
    <t>(a)  Domestic Large Cap Equities</t>
  </si>
  <si>
    <t>(b)  Domestic Small Cap Equities</t>
  </si>
  <si>
    <t>(c)  Domestic Fixed Income</t>
  </si>
  <si>
    <t>(d)  International Equities</t>
  </si>
  <si>
    <t>(e)  Real Estate</t>
  </si>
  <si>
    <t>(f)  Cash</t>
  </si>
  <si>
    <t>(g)  Total</t>
  </si>
  <si>
    <t>Asset Class Returns during Prior Year:</t>
  </si>
  <si>
    <t>* numbers may not add due to rounding</t>
  </si>
  <si>
    <t>Select Funding Valuation Results - January 1 (numbers in $000's) *</t>
  </si>
  <si>
    <t>1.  Funding Target:</t>
  </si>
  <si>
    <t xml:space="preserve">   (a)  Active participants</t>
  </si>
  <si>
    <t xml:space="preserve">   (b)  Deferred vested participants</t>
  </si>
  <si>
    <t xml:space="preserve">   (c)  Pensioners</t>
  </si>
  <si>
    <t xml:space="preserve">   (d)  Total</t>
  </si>
  <si>
    <t>2.  Actuarial Value of Assets</t>
  </si>
  <si>
    <t>3.  Shortfall/(Surplus):  (1d)-(2)</t>
  </si>
  <si>
    <t>4.  Funding Standard Carryover Balance</t>
  </si>
  <si>
    <t>5.  Prefunding Balance</t>
  </si>
  <si>
    <t>6.  Target Normal Cost</t>
  </si>
  <si>
    <t>7.  Net Shortfall Amortization Installment</t>
  </si>
  <si>
    <t>8.  Minimum Required Contribution: (6) + (7) + if &lt; 0, (3)</t>
  </si>
  <si>
    <t>9.  Funding Target Attainment Percentage</t>
  </si>
  <si>
    <t>10. Adjusted Funding Target Attainment Percentage</t>
  </si>
  <si>
    <t>11. Actuarial Basis</t>
  </si>
  <si>
    <t xml:space="preserve">  (a)  Effective Interest Rate</t>
  </si>
  <si>
    <t xml:space="preserve">  (b)  Salary scale</t>
  </si>
  <si>
    <t xml:space="preserve">  (c)  Consumer Price Index</t>
  </si>
  <si>
    <t xml:space="preserve">  (d)  Mortality</t>
  </si>
  <si>
    <t>2017 430(h) required mortality</t>
  </si>
  <si>
    <t>2018 430(h) required mortality</t>
  </si>
  <si>
    <t>2019 430(h) required mortality</t>
  </si>
  <si>
    <t>2020 430(h) required mortality</t>
  </si>
  <si>
    <t>2021 430(h) required mortality</t>
  </si>
  <si>
    <t xml:space="preserve">  (e)  Turnover</t>
  </si>
  <si>
    <t>None</t>
  </si>
  <si>
    <t xml:space="preserve">  (f)  Retirement age</t>
  </si>
  <si>
    <t>Age 62</t>
  </si>
  <si>
    <t xml:space="preserve">  (g) Proportion married and age difference</t>
  </si>
  <si>
    <t>80% married, husbands 3 years older than wives</t>
  </si>
  <si>
    <t xml:space="preserve">  (h)  Expenses</t>
  </si>
  <si>
    <t xml:space="preserve">  (i)  Asset Valuation Method</t>
  </si>
  <si>
    <t>Market value of assets</t>
  </si>
  <si>
    <t xml:space="preserve">  (j)  Actuarial Cost Method</t>
  </si>
  <si>
    <t>Unit Credit</t>
  </si>
  <si>
    <t>Select Accounting Valuation Results - January 1 (numbers in $000's) *</t>
  </si>
  <si>
    <t>1.  Reconciliation of funded status at valuation date:</t>
  </si>
  <si>
    <t xml:space="preserve">  (a) Accrued Benefit Obligation (ABO)</t>
  </si>
  <si>
    <t xml:space="preserve">  (b) Projected Benefit Obligation (PBO)</t>
  </si>
  <si>
    <t xml:space="preserve">  (c)  Fair Value of Assets</t>
  </si>
  <si>
    <t xml:space="preserve">  (d)  Funded Status:  (b) + (c)</t>
  </si>
  <si>
    <t xml:space="preserve">  (e)  Unrecognized Prior Service Cost</t>
  </si>
  <si>
    <t xml:space="preserve">  (f)  Unrecognized (Gain)/Loss</t>
  </si>
  <si>
    <t xml:space="preserve">  (g)  Accumulated Other Comprehensive Expense/(Income)</t>
  </si>
  <si>
    <t>2.  Net Periodic Benefit Cost:</t>
  </si>
  <si>
    <t xml:space="preserve">  (a)  Service Cost</t>
  </si>
  <si>
    <t xml:space="preserve">  (b)  Interest Cost</t>
  </si>
  <si>
    <t xml:space="preserve">  (c)  Expected Return on Assets</t>
  </si>
  <si>
    <t xml:space="preserve">  (d)  Amortization of Unrecognized Prior Service Cost</t>
  </si>
  <si>
    <t xml:space="preserve">  (e)  Amortization of Unrecognized (Gain)/Loss</t>
  </si>
  <si>
    <t xml:space="preserve">  (f)   Net Periodic Benefit Cost:</t>
  </si>
  <si>
    <t>3.  Actuarial Basis and Supplemental Data</t>
  </si>
  <si>
    <t xml:space="preserve">  (a)  Discount Rate</t>
  </si>
  <si>
    <t xml:space="preserve">  (b)  Return on Assets</t>
  </si>
  <si>
    <t xml:space="preserve">  (c)  Salary Scale</t>
  </si>
  <si>
    <t xml:space="preserve">  (d)  Consumer Price Index</t>
  </si>
  <si>
    <t xml:space="preserve">  (e)  Mortality</t>
  </si>
  <si>
    <t>RP-2000 / Scale AA Generational</t>
  </si>
  <si>
    <t xml:space="preserve">  (f)  Turnover</t>
  </si>
  <si>
    <t xml:space="preserve">  (g)  Proportion Married and Age Difference</t>
  </si>
  <si>
    <t xml:space="preserve">  (h)  Retirement Age</t>
  </si>
  <si>
    <t xml:space="preserve">  (i)  Expenses</t>
  </si>
  <si>
    <t>Included in return on assets assumption</t>
  </si>
  <si>
    <t xml:space="preserve">  (j)  Asset Valuation Method</t>
  </si>
  <si>
    <t xml:space="preserve">  (k)  Actuarial Cost Method</t>
  </si>
  <si>
    <t>Projected unit credit</t>
  </si>
  <si>
    <t xml:space="preserve">  (l)   Employer Contributions</t>
  </si>
  <si>
    <t xml:space="preserve">  (m) Benefit Payments</t>
  </si>
  <si>
    <t>Reconciliation of Plan Participants (2017-2021)</t>
  </si>
  <si>
    <t>Active</t>
  </si>
  <si>
    <t>Deferred Vested</t>
  </si>
  <si>
    <t>Pensioners/ Beneficiaries</t>
  </si>
  <si>
    <t>1.  Participants as of January 1, 2017</t>
  </si>
  <si>
    <t>-  New Entrants/Rehires</t>
  </si>
  <si>
    <t>-  Terminated Nonvested</t>
  </si>
  <si>
    <t>-  Terminated Vested (Lump Sum Cashout)</t>
  </si>
  <si>
    <t>-  Terminated Vested (Deferred Payment)</t>
  </si>
  <si>
    <t>-  Retirement</t>
  </si>
  <si>
    <t>-  Death w/ Beneficiary</t>
  </si>
  <si>
    <t>-  Deaths</t>
  </si>
  <si>
    <t>-  Net change</t>
  </si>
  <si>
    <t>2.  Participants as of January 1, 2018</t>
  </si>
  <si>
    <t>3.  Participants as of January 1, 2019</t>
  </si>
  <si>
    <t>4.  Participants as of January 1, 2020</t>
  </si>
  <si>
    <t>5.  Participants as of January 1, 2021</t>
  </si>
  <si>
    <t>Age/Svc/Earnings as of January 1, 2021</t>
  </si>
  <si>
    <t>Service (Years)</t>
  </si>
  <si>
    <t>&lt; 5</t>
  </si>
  <si>
    <t>5-10</t>
  </si>
  <si>
    <t>10-15</t>
  </si>
  <si>
    <t>15-20</t>
  </si>
  <si>
    <t>&gt;20</t>
  </si>
  <si>
    <t>Totals</t>
  </si>
  <si>
    <t>Age</t>
  </si>
  <si>
    <t>&lt; 25</t>
  </si>
  <si>
    <t># Participants</t>
  </si>
  <si>
    <t>(Years)</t>
  </si>
  <si>
    <t>Average Salary</t>
  </si>
  <si>
    <t>25-35</t>
  </si>
  <si>
    <t>35-45</t>
  </si>
  <si>
    <t>45-55</t>
  </si>
  <si>
    <t>55-65</t>
  </si>
  <si>
    <t>&gt; 65</t>
  </si>
  <si>
    <t>Avg Age</t>
  </si>
  <si>
    <t>Avg Svc</t>
  </si>
  <si>
    <t>Avg Salary</t>
  </si>
  <si>
    <t>Interest Sensitivity and Cash Flows</t>
  </si>
  <si>
    <t xml:space="preserve">Actives </t>
  </si>
  <si>
    <t>Pensioners</t>
  </si>
  <si>
    <t>Rate</t>
  </si>
  <si>
    <t>Duration (5.5%)</t>
  </si>
  <si>
    <t>Convexity (5.5%)</t>
  </si>
  <si>
    <t>Five Years</t>
  </si>
  <si>
    <t>Total (Assumes Annuity Payment)</t>
  </si>
  <si>
    <t>Ending Dec 31</t>
  </si>
  <si>
    <t>Cash Flow</t>
  </si>
  <si>
    <t>Plan Assets (numbers in $000's)</t>
  </si>
  <si>
    <t>Market Value of Assets at January 1 of Prior Year</t>
  </si>
  <si>
    <t>Employer Contributions during Prior Year</t>
  </si>
  <si>
    <t>Benefit Payments during Prior Year</t>
  </si>
  <si>
    <t>Expenses during Prior Year</t>
  </si>
  <si>
    <t>Investment Return during Prior Year</t>
  </si>
  <si>
    <t>Market Value of Assets at January 1 Current Year</t>
  </si>
  <si>
    <t>Rate of Return during Prior Year</t>
  </si>
  <si>
    <t>Average Portfolio Mix During Prior Year</t>
  </si>
  <si>
    <t>Asset Class Returns During Prior Year</t>
  </si>
  <si>
    <t>8.  Minimum Required Contrib: (6) + (7) + if &lt; 0, (3)</t>
  </si>
  <si>
    <t xml:space="preserve">  (b)  Salary Scale</t>
  </si>
  <si>
    <t>RP-2000 sex-distinct non-annuitant tables projected with Scale AA 15 years past the valuation date and RP-2000 sex-distinct annuitant tables projected with Scale AA 7 years past the valuation date</t>
  </si>
  <si>
    <t>Age 65</t>
  </si>
  <si>
    <t>100% unmarried</t>
  </si>
  <si>
    <t xml:space="preserve">  (g)  Accum Other Comprehensive Exp/(Inc)</t>
  </si>
  <si>
    <t xml:space="preserve">  (h)  (Accrued)/Prepaid Benefit Cost</t>
  </si>
  <si>
    <t xml:space="preserve">  (d)  Amort. of Unrecognized Prior Service Cost</t>
  </si>
  <si>
    <t>3.  Supplemental Data</t>
  </si>
  <si>
    <t xml:space="preserve">  (a)  Employer Contributions</t>
  </si>
  <si>
    <t xml:space="preserve">  (b)  Benefit Payments</t>
  </si>
  <si>
    <t>4.  Actuarial Basis</t>
  </si>
  <si>
    <t xml:space="preserve">  (b)  Interest Crediting Rate</t>
  </si>
  <si>
    <t xml:space="preserve">  (c)  Return on Assets</t>
  </si>
  <si>
    <t xml:space="preserve">  (d)  Salary Scale</t>
  </si>
  <si>
    <t xml:space="preserve">  (e)  Consumer Price Index</t>
  </si>
  <si>
    <t xml:space="preserve">  (f)  Mortality</t>
  </si>
  <si>
    <t>RP-2014 / Scale MP-2014 Generational</t>
  </si>
  <si>
    <t>RP-2014 adjusted to 2006/ Scale MP-2015 Generational</t>
  </si>
  <si>
    <t xml:space="preserve">  (g)  Turnover</t>
  </si>
  <si>
    <t xml:space="preserve">  (h)  Proportion Married and Age Difference</t>
  </si>
  <si>
    <t xml:space="preserve">  (i)  Retirement Age</t>
  </si>
  <si>
    <t xml:space="preserve">  (j)  Expenses</t>
  </si>
  <si>
    <t xml:space="preserve">  (k)  Asset Valuation Method</t>
  </si>
  <si>
    <t xml:space="preserve">  (l)  Actuarial Cost Method</t>
  </si>
  <si>
    <t>Projected Unit Credit</t>
  </si>
  <si>
    <t>PARTICIPANT RECONCILIATION</t>
  </si>
  <si>
    <t>Annuitant</t>
  </si>
  <si>
    <t>New Entrants</t>
  </si>
  <si>
    <t>Non-Vested Term</t>
  </si>
  <si>
    <t>Lump Sum Cashout</t>
  </si>
  <si>
    <t>Retirement</t>
  </si>
  <si>
    <t>Death</t>
  </si>
  <si>
    <t>AGE-SERVICE CHART</t>
  </si>
  <si>
    <t>Service</t>
  </si>
  <si>
    <t>&lt;5</t>
  </si>
  <si>
    <t>5-9</t>
  </si>
  <si>
    <t>10-14</t>
  </si>
  <si>
    <t>15-19</t>
  </si>
  <si>
    <t>20+</t>
  </si>
  <si>
    <t>&lt;25</t>
  </si>
  <si>
    <t>Avg Cash Balance</t>
  </si>
  <si>
    <t>25-34</t>
  </si>
  <si>
    <t>35-44</t>
  </si>
  <si>
    <t>45-54</t>
  </si>
  <si>
    <t>55-64</t>
  </si>
  <si>
    <t>65+</t>
  </si>
  <si>
    <t>INTEREST SENSITIVITY AND CASH FLOW</t>
  </si>
  <si>
    <t>Active Liab</t>
  </si>
  <si>
    <t>Pensioners Liab</t>
  </si>
  <si>
    <t>Total Liab</t>
  </si>
  <si>
    <t>Key Rate Durations</t>
  </si>
  <si>
    <t>KRD</t>
  </si>
  <si>
    <t>Pensioner</t>
  </si>
  <si>
    <t>Five Years ending Dec 31</t>
  </si>
  <si>
    <t>Actives Cash Flow</t>
  </si>
  <si>
    <t>Pensioners Cash Flow</t>
  </si>
  <si>
    <t>Total Cash Flow</t>
  </si>
  <si>
    <t xml:space="preserve">                 (i)    Calculate the value of the option. Show your work.</t>
  </si>
  <si>
    <t xml:space="preserve">Value of the option: </t>
  </si>
  <si>
    <r>
      <t xml:space="preserve">(c)    </t>
    </r>
    <r>
      <rPr>
        <i/>
        <sz val="11"/>
        <color theme="1"/>
        <rFont val="Times New Roman"/>
        <family val="1"/>
      </rPr>
      <t>(2 points</t>
    </r>
    <r>
      <rPr>
        <sz val="11"/>
        <color theme="1"/>
        <rFont val="Times New Roman"/>
        <family val="1"/>
      </rPr>
      <t>) Demonstrate that both methods protect against risk if the risk-free rate falls by 1% immediately. Show your work.</t>
    </r>
  </si>
  <si>
    <r>
      <t xml:space="preserve">(e)    </t>
    </r>
    <r>
      <rPr>
        <i/>
        <sz val="11"/>
        <color theme="1"/>
        <rFont val="Times New Roman"/>
        <family val="1"/>
      </rPr>
      <t>(3 points</t>
    </r>
    <r>
      <rPr>
        <sz val="11"/>
        <color theme="1"/>
        <rFont val="Times New Roman"/>
        <family val="1"/>
      </rPr>
      <t xml:space="preserve">)  Max is considering using a callable bond with an embedded call option from the issuer to support the pension plan. </t>
    </r>
  </si>
  <si>
    <r>
      <t xml:space="preserve">                 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Times New Roman"/>
        <family val="1"/>
      </rPr>
      <t xml:space="preserve">    The bond has a current market value of $1.1 million. </t>
    </r>
  </si>
  <si>
    <r>
      <t xml:space="preserve">                 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Times New Roman"/>
        <family val="1"/>
      </rPr>
      <t xml:space="preserve">    The embedded call option matures in one year and has a strike of $1.5 million. </t>
    </r>
  </si>
  <si>
    <r>
      <t xml:space="preserve">                 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Times New Roman"/>
        <family val="1"/>
      </rPr>
      <t xml:space="preserve">    The volatility of the call option is assumed to be 10%. </t>
    </r>
  </si>
  <si>
    <t>Note: although only certain cells in the calculation area are highlighted in yellow, you may add rows and / or columns</t>
  </si>
  <si>
    <t>Available Economic Capital</t>
  </si>
  <si>
    <r>
      <t xml:space="preserve">(9 points) </t>
    </r>
    <r>
      <rPr>
        <sz val="11"/>
        <color theme="1"/>
        <rFont val="Times New Roman"/>
        <family val="1"/>
      </rPr>
      <t>Refer to the February 16, 2022 memo from Max Hawke related to Aivilo’s defined benefit pension plan (Case Study section 4.14). Assume the risk free rate is 5%.</t>
    </r>
  </si>
  <si>
    <t>RARORAC for Auto</t>
  </si>
  <si>
    <t>RARORAC for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</si>
</sst>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%"/>
    <numFmt numFmtId="171" formatCode="0.000"/>
    <numFmt numFmtId="172" formatCode="0.0000"/>
    <numFmt numFmtId="173" formatCode="0.00000"/>
    <numFmt numFmtId="174" formatCode="0_);\(0\)"/>
    <numFmt numFmtId="175" formatCode="_(* #,##0.0_);_(* \(#,##0.0\);_(* &quot;-&quot;?_);_(@_)"/>
    <numFmt numFmtId="176" formatCode="_(* #,##0.0_);_(* \(#,##0.0\);_(* &quot;-&quot;_);_(@_)"/>
    <numFmt numFmtId="177" formatCode="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1"/>
      <color rgb="FF0000FF"/>
      <name val="Times New Roman"/>
      <family val="1"/>
    </font>
    <font>
      <u/>
      <sz val="11"/>
      <color rgb="FF000000"/>
      <name val="Times New Roman"/>
      <family val="1"/>
    </font>
    <font>
      <sz val="11"/>
      <color rgb="FFA6A6A6"/>
      <name val="Times New Roman"/>
      <family val="1"/>
    </font>
    <font>
      <sz val="11"/>
      <color theme="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38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0" applyNumberFormat="1" applyFont="1"/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3" borderId="0" xfId="0" applyFont="1" applyFill="1"/>
    <xf numFmtId="0" fontId="13" fillId="0" borderId="0" xfId="0" applyFont="1"/>
    <xf numFmtId="0" fontId="14" fillId="0" borderId="0" xfId="0" applyFont="1"/>
    <xf numFmtId="0" fontId="5" fillId="5" borderId="40" xfId="0" applyFont="1" applyFill="1" applyBorder="1"/>
    <xf numFmtId="10" fontId="4" fillId="4" borderId="40" xfId="0" applyNumberFormat="1" applyFont="1" applyFill="1" applyBorder="1"/>
    <xf numFmtId="0" fontId="4" fillId="4" borderId="40" xfId="0" applyFont="1" applyFill="1" applyBorder="1"/>
    <xf numFmtId="3" fontId="4" fillId="4" borderId="40" xfId="0" applyNumberFormat="1" applyFont="1" applyFill="1" applyBorder="1"/>
    <xf numFmtId="170" fontId="4" fillId="4" borderId="40" xfId="0" applyNumberFormat="1" applyFont="1" applyFill="1" applyBorder="1"/>
    <xf numFmtId="3" fontId="5" fillId="0" borderId="0" xfId="0" applyNumberFormat="1" applyFont="1"/>
    <xf numFmtId="0" fontId="5" fillId="6" borderId="40" xfId="0" applyFont="1" applyFill="1" applyBorder="1" applyAlignment="1">
      <alignment horizontal="center" wrapText="1"/>
    </xf>
    <xf numFmtId="0" fontId="6" fillId="0" borderId="40" xfId="0" applyFont="1" applyBorder="1"/>
    <xf numFmtId="3" fontId="4" fillId="7" borderId="40" xfId="0" applyNumberFormat="1" applyFont="1" applyFill="1" applyBorder="1"/>
    <xf numFmtId="171" fontId="6" fillId="0" borderId="40" xfId="0" applyNumberFormat="1" applyFont="1" applyBorder="1"/>
    <xf numFmtId="3" fontId="4" fillId="0" borderId="40" xfId="0" applyNumberFormat="1" applyFont="1" applyBorder="1"/>
    <xf numFmtId="172" fontId="4" fillId="0" borderId="40" xfId="0" applyNumberFormat="1" applyFont="1" applyBorder="1"/>
    <xf numFmtId="171" fontId="4" fillId="0" borderId="40" xfId="0" applyNumberFormat="1" applyFont="1" applyBorder="1"/>
    <xf numFmtId="172" fontId="6" fillId="0" borderId="40" xfId="0" applyNumberFormat="1" applyFont="1" applyBorder="1"/>
    <xf numFmtId="172" fontId="4" fillId="4" borderId="40" xfId="0" applyNumberFormat="1" applyFont="1" applyFill="1" applyBorder="1"/>
    <xf numFmtId="171" fontId="4" fillId="4" borderId="40" xfId="0" applyNumberFormat="1" applyFont="1" applyFill="1" applyBorder="1"/>
    <xf numFmtId="0" fontId="4" fillId="0" borderId="40" xfId="0" applyFont="1" applyBorder="1"/>
    <xf numFmtId="173" fontId="4" fillId="0" borderId="40" xfId="0" applyNumberFormat="1" applyFont="1" applyBorder="1"/>
    <xf numFmtId="3" fontId="5" fillId="5" borderId="40" xfId="0" applyNumberFormat="1" applyFont="1" applyFill="1" applyBorder="1"/>
    <xf numFmtId="0" fontId="15" fillId="0" borderId="0" xfId="0" applyFont="1"/>
    <xf numFmtId="0" fontId="4" fillId="4" borderId="0" xfId="0" applyFont="1" applyFill="1" applyAlignment="1">
      <alignment horizontal="center"/>
    </xf>
    <xf numFmtId="164" fontId="4" fillId="4" borderId="40" xfId="0" applyNumberFormat="1" applyFont="1" applyFill="1" applyBorder="1"/>
    <xf numFmtId="164" fontId="4" fillId="4" borderId="40" xfId="1" applyNumberFormat="1" applyFont="1" applyFill="1" applyBorder="1"/>
    <xf numFmtId="164" fontId="4" fillId="7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40" xfId="11" applyFont="1" applyBorder="1" applyAlignment="1">
      <alignment horizontal="center" wrapText="1"/>
    </xf>
    <xf numFmtId="164" fontId="4" fillId="0" borderId="40" xfId="6" applyNumberFormat="1" applyFont="1" applyBorder="1" applyAlignment="1">
      <alignment horizontal="center" wrapText="1"/>
    </xf>
    <xf numFmtId="9" fontId="4" fillId="0" borderId="40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4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4" borderId="0" xfId="6" applyNumberFormat="1" applyFont="1" applyFill="1"/>
    <xf numFmtId="0" fontId="5" fillId="0" borderId="0" xfId="11" applyFont="1"/>
    <xf numFmtId="164" fontId="5" fillId="4" borderId="0" xfId="6" applyNumberFormat="1" applyFont="1" applyFill="1"/>
    <xf numFmtId="0" fontId="4" fillId="0" borderId="0" xfId="11" applyFont="1" applyAlignment="1">
      <alignment horizontal="right"/>
    </xf>
    <xf numFmtId="9" fontId="4" fillId="4" borderId="0" xfId="9" applyFont="1" applyFill="1"/>
    <xf numFmtId="169" fontId="4" fillId="4" borderId="0" xfId="9" applyNumberFormat="1" applyFont="1" applyFill="1"/>
    <xf numFmtId="168" fontId="4" fillId="4" borderId="0" xfId="12" applyNumberFormat="1" applyFont="1" applyFill="1" applyAlignment="1">
      <alignment horizontal="left" indent="2"/>
    </xf>
    <xf numFmtId="168" fontId="4" fillId="4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0" fontId="25" fillId="2" borderId="16" xfId="0" applyFont="1" applyFill="1" applyBorder="1" applyAlignment="1">
      <alignment horizontal="right" wrapText="1"/>
    </xf>
    <xf numFmtId="49" fontId="6" fillId="0" borderId="17" xfId="0" applyNumberFormat="1" applyFont="1" applyBorder="1" applyAlignment="1" applyProtection="1">
      <alignment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9" xfId="0" applyNumberFormat="1" applyFont="1" applyBorder="1" applyAlignment="1" applyProtection="1">
      <alignment horizontal="right" wrapText="1"/>
      <protection locked="0"/>
    </xf>
    <xf numFmtId="49" fontId="9" fillId="0" borderId="20" xfId="0" applyNumberFormat="1" applyFont="1" applyBorder="1" applyAlignment="1" applyProtection="1">
      <alignment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3" fontId="9" fillId="0" borderId="22" xfId="0" applyNumberFormat="1" applyFont="1" applyBorder="1" applyAlignment="1" applyProtection="1">
      <alignment horizontal="right" wrapText="1"/>
      <protection locked="0"/>
    </xf>
    <xf numFmtId="49" fontId="6" fillId="0" borderId="23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1" fontId="6" fillId="0" borderId="19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4" xfId="0" applyNumberFormat="1" applyFont="1" applyBorder="1" applyAlignment="1" applyProtection="1">
      <alignment wrapText="1"/>
      <protection locked="0"/>
    </xf>
    <xf numFmtId="165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6" xfId="0" applyNumberFormat="1" applyFont="1" applyBorder="1" applyAlignment="1" applyProtection="1">
      <alignment horizontal="right" wrapText="1"/>
      <protection locked="0"/>
    </xf>
    <xf numFmtId="49" fontId="9" fillId="0" borderId="27" xfId="0" applyNumberFormat="1" applyFont="1" applyBorder="1" applyAlignment="1" applyProtection="1">
      <alignment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" fontId="9" fillId="0" borderId="26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8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9" xfId="0" applyNumberFormat="1" applyFont="1" applyBorder="1" applyAlignment="1" applyProtection="1">
      <alignment wrapText="1"/>
      <protection locked="0"/>
    </xf>
    <xf numFmtId="0" fontId="6" fillId="0" borderId="30" xfId="0" applyFont="1" applyBorder="1"/>
    <xf numFmtId="0" fontId="6" fillId="0" borderId="31" xfId="0" applyFont="1" applyBorder="1"/>
    <xf numFmtId="164" fontId="6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2" xfId="0" applyFont="1" applyBorder="1"/>
    <xf numFmtId="164" fontId="6" fillId="0" borderId="1" xfId="1" applyNumberFormat="1" applyFont="1" applyBorder="1"/>
    <xf numFmtId="164" fontId="6" fillId="0" borderId="33" xfId="1" applyNumberFormat="1" applyFont="1" applyBorder="1"/>
    <xf numFmtId="0" fontId="6" fillId="0" borderId="34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5" xfId="0" applyFont="1" applyBorder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0" xfId="0" applyNumberFormat="1" applyFont="1"/>
    <xf numFmtId="0" fontId="9" fillId="0" borderId="38" xfId="0" applyFont="1" applyBorder="1"/>
    <xf numFmtId="164" fontId="6" fillId="0" borderId="1" xfId="1" applyNumberFormat="1" applyFont="1" applyBorder="1" applyAlignment="1"/>
    <xf numFmtId="164" fontId="6" fillId="0" borderId="33" xfId="1" applyNumberFormat="1" applyFont="1" applyBorder="1" applyAlignment="1"/>
    <xf numFmtId="0" fontId="6" fillId="0" borderId="39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9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174" fontId="7" fillId="0" borderId="0" xfId="0" applyNumberFormat="1" applyFont="1"/>
    <xf numFmtId="9" fontId="4" fillId="0" borderId="0" xfId="2" applyFont="1" applyFill="1" applyBorder="1"/>
    <xf numFmtId="169" fontId="4" fillId="3" borderId="0" xfId="9" applyNumberFormat="1" applyFont="1" applyFill="1" applyAlignment="1">
      <alignment horizontal="left"/>
    </xf>
    <xf numFmtId="41" fontId="4" fillId="3" borderId="0" xfId="12" applyNumberFormat="1" applyFont="1" applyFill="1" applyAlignment="1">
      <alignment horizontal="right"/>
    </xf>
    <xf numFmtId="41" fontId="4" fillId="3" borderId="0" xfId="0" applyNumberFormat="1" applyFont="1" applyFill="1" applyAlignment="1">
      <alignment horizontal="right"/>
    </xf>
    <xf numFmtId="169" fontId="4" fillId="3" borderId="0" xfId="9" applyNumberFormat="1" applyFont="1" applyFill="1"/>
    <xf numFmtId="0" fontId="4" fillId="3" borderId="0" xfId="0" applyFont="1" applyFill="1" applyAlignment="1">
      <alignment horizontal="right"/>
    </xf>
    <xf numFmtId="175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28" fillId="3" borderId="0" xfId="0" applyFont="1" applyFill="1"/>
    <xf numFmtId="0" fontId="4" fillId="3" borderId="0" xfId="0" applyFont="1" applyFill="1" applyAlignment="1">
      <alignment horizontal="center"/>
    </xf>
    <xf numFmtId="16" fontId="4" fillId="3" borderId="0" xfId="0" quotePrefix="1" applyNumberFormat="1" applyFont="1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41" fontId="4" fillId="3" borderId="0" xfId="0" applyNumberFormat="1" applyFont="1" applyFill="1"/>
    <xf numFmtId="0" fontId="4" fillId="3" borderId="0" xfId="0" quotePrefix="1" applyFont="1" applyFill="1"/>
    <xf numFmtId="41" fontId="4" fillId="3" borderId="0" xfId="1" applyNumberFormat="1" applyFont="1" applyFill="1"/>
    <xf numFmtId="0" fontId="5" fillId="3" borderId="0" xfId="0" applyFont="1" applyFill="1"/>
    <xf numFmtId="41" fontId="5" fillId="3" borderId="0" xfId="0" applyNumberFormat="1" applyFont="1" applyFill="1"/>
    <xf numFmtId="0" fontId="5" fillId="3" borderId="0" xfId="0" quotePrefix="1" applyFont="1" applyFill="1"/>
    <xf numFmtId="41" fontId="5" fillId="3" borderId="0" xfId="1" applyNumberFormat="1" applyFont="1" applyFill="1"/>
    <xf numFmtId="0" fontId="9" fillId="3" borderId="0" xfId="4" applyFont="1" applyFill="1"/>
    <xf numFmtId="41" fontId="4" fillId="3" borderId="0" xfId="12" applyNumberFormat="1" applyFont="1" applyFill="1" applyBorder="1"/>
    <xf numFmtId="41" fontId="4" fillId="3" borderId="7" xfId="12" applyNumberFormat="1" applyFont="1" applyFill="1" applyBorder="1"/>
    <xf numFmtId="10" fontId="4" fillId="3" borderId="0" xfId="9" applyNumberFormat="1" applyFont="1" applyFill="1" applyBorder="1"/>
    <xf numFmtId="10" fontId="4" fillId="3" borderId="7" xfId="9" applyNumberFormat="1" applyFont="1" applyFill="1" applyBorder="1"/>
    <xf numFmtId="41" fontId="4" fillId="3" borderId="0" xfId="12" applyNumberFormat="1" applyFont="1" applyFill="1" applyBorder="1" applyAlignment="1">
      <alignment horizontal="center" wrapText="1"/>
    </xf>
    <xf numFmtId="41" fontId="4" fillId="3" borderId="0" xfId="12" applyNumberFormat="1" applyFont="1" applyFill="1" applyBorder="1" applyAlignment="1">
      <alignment horizontal="centerContinuous" wrapText="1"/>
    </xf>
    <xf numFmtId="41" fontId="4" fillId="3" borderId="7" xfId="12" applyNumberFormat="1" applyFont="1" applyFill="1" applyBorder="1" applyAlignment="1">
      <alignment horizontal="centerContinuous" wrapText="1"/>
    </xf>
    <xf numFmtId="37" fontId="7" fillId="0" borderId="0" xfId="0" applyNumberFormat="1" applyFont="1"/>
    <xf numFmtId="37" fontId="8" fillId="0" borderId="0" xfId="1" applyNumberFormat="1" applyFont="1" applyFill="1" applyBorder="1"/>
    <xf numFmtId="0" fontId="9" fillId="3" borderId="0" xfId="0" applyFont="1" applyFill="1"/>
    <xf numFmtId="0" fontId="29" fillId="3" borderId="0" xfId="0" applyFont="1" applyFill="1" applyAlignment="1">
      <alignment horizontal="right" wrapText="1"/>
    </xf>
    <xf numFmtId="0" fontId="29" fillId="3" borderId="0" xfId="0" applyFont="1" applyFill="1" applyAlignment="1">
      <alignment horizontal="right"/>
    </xf>
    <xf numFmtId="0" fontId="29" fillId="3" borderId="0" xfId="0" applyFont="1" applyFill="1"/>
    <xf numFmtId="169" fontId="9" fillId="3" borderId="0" xfId="9" applyNumberFormat="1" applyFont="1" applyFill="1"/>
    <xf numFmtId="169" fontId="29" fillId="3" borderId="0" xfId="9" applyNumberFormat="1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1" fontId="6" fillId="3" borderId="0" xfId="12" applyNumberFormat="1" applyFont="1" applyFill="1"/>
    <xf numFmtId="175" fontId="6" fillId="3" borderId="0" xfId="12" applyNumberFormat="1" applyFont="1" applyFill="1"/>
    <xf numFmtId="168" fontId="6" fillId="3" borderId="0" xfId="12" applyNumberFormat="1" applyFont="1" applyFill="1"/>
    <xf numFmtId="0" fontId="28" fillId="3" borderId="2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 wrapText="1"/>
    </xf>
    <xf numFmtId="41" fontId="9" fillId="3" borderId="0" xfId="1" applyNumberFormat="1" applyFont="1" applyFill="1"/>
    <xf numFmtId="0" fontId="6" fillId="3" borderId="0" xfId="0" quotePrefix="1" applyFont="1" applyFill="1"/>
    <xf numFmtId="0" fontId="6" fillId="3" borderId="0" xfId="0" applyFont="1" applyFill="1"/>
    <xf numFmtId="41" fontId="6" fillId="3" borderId="0" xfId="1" applyNumberFormat="1" applyFont="1" applyFill="1"/>
    <xf numFmtId="0" fontId="28" fillId="3" borderId="0" xfId="4" applyFont="1" applyFill="1"/>
    <xf numFmtId="0" fontId="6" fillId="3" borderId="0" xfId="4" applyFont="1" applyFill="1"/>
    <xf numFmtId="0" fontId="6" fillId="0" borderId="0" xfId="4" applyFont="1"/>
    <xf numFmtId="0" fontId="24" fillId="3" borderId="0" xfId="4" applyFont="1" applyFill="1"/>
    <xf numFmtId="0" fontId="24" fillId="3" borderId="3" xfId="4" applyFont="1" applyFill="1" applyBorder="1"/>
    <xf numFmtId="0" fontId="6" fillId="3" borderId="4" xfId="4" applyFont="1" applyFill="1" applyBorder="1"/>
    <xf numFmtId="0" fontId="6" fillId="3" borderId="5" xfId="4" applyFont="1" applyFill="1" applyBorder="1"/>
    <xf numFmtId="0" fontId="6" fillId="3" borderId="6" xfId="4" quotePrefix="1" applyFont="1" applyFill="1" applyBorder="1"/>
    <xf numFmtId="41" fontId="6" fillId="3" borderId="0" xfId="12" applyNumberFormat="1" applyFont="1" applyFill="1" applyBorder="1"/>
    <xf numFmtId="41" fontId="6" fillId="3" borderId="7" xfId="12" applyNumberFormat="1" applyFont="1" applyFill="1" applyBorder="1"/>
    <xf numFmtId="175" fontId="6" fillId="3" borderId="0" xfId="12" applyNumberFormat="1" applyFont="1" applyFill="1" applyBorder="1"/>
    <xf numFmtId="175" fontId="6" fillId="3" borderId="7" xfId="12" applyNumberFormat="1" applyFont="1" applyFill="1" applyBorder="1"/>
    <xf numFmtId="0" fontId="6" fillId="3" borderId="6" xfId="4" applyFont="1" applyFill="1" applyBorder="1"/>
    <xf numFmtId="41" fontId="6" fillId="3" borderId="0" xfId="4" applyNumberFormat="1" applyFont="1" applyFill="1"/>
    <xf numFmtId="41" fontId="6" fillId="3" borderId="7" xfId="4" applyNumberFormat="1" applyFont="1" applyFill="1" applyBorder="1"/>
    <xf numFmtId="0" fontId="24" fillId="3" borderId="6" xfId="4" applyFont="1" applyFill="1" applyBorder="1"/>
    <xf numFmtId="176" fontId="6" fillId="3" borderId="0" xfId="12" applyNumberFormat="1" applyFont="1" applyFill="1" applyBorder="1"/>
    <xf numFmtId="0" fontId="6" fillId="3" borderId="8" xfId="4" quotePrefix="1" applyFont="1" applyFill="1" applyBorder="1"/>
    <xf numFmtId="0" fontId="6" fillId="3" borderId="2" xfId="4" applyFont="1" applyFill="1" applyBorder="1"/>
    <xf numFmtId="41" fontId="6" fillId="3" borderId="2" xfId="12" applyNumberFormat="1" applyFont="1" applyFill="1" applyBorder="1"/>
    <xf numFmtId="41" fontId="6" fillId="3" borderId="9" xfId="12" applyNumberFormat="1" applyFont="1" applyFill="1" applyBorder="1"/>
    <xf numFmtId="0" fontId="6" fillId="3" borderId="3" xfId="4" applyFont="1" applyFill="1" applyBorder="1"/>
    <xf numFmtId="0" fontId="6" fillId="3" borderId="7" xfId="4" applyFont="1" applyFill="1" applyBorder="1"/>
    <xf numFmtId="41" fontId="6" fillId="3" borderId="1" xfId="12" applyNumberFormat="1" applyFont="1" applyFill="1" applyBorder="1"/>
    <xf numFmtId="41" fontId="6" fillId="3" borderId="33" xfId="12" applyNumberFormat="1" applyFont="1" applyFill="1" applyBorder="1"/>
    <xf numFmtId="9" fontId="6" fillId="3" borderId="0" xfId="9" applyFont="1" applyFill="1" applyBorder="1"/>
    <xf numFmtId="169" fontId="6" fillId="3" borderId="7" xfId="9" applyNumberFormat="1" applyFont="1" applyFill="1" applyBorder="1"/>
    <xf numFmtId="9" fontId="6" fillId="3" borderId="0" xfId="4" applyNumberFormat="1" applyFont="1" applyFill="1"/>
    <xf numFmtId="9" fontId="6" fillId="3" borderId="7" xfId="4" applyNumberFormat="1" applyFont="1" applyFill="1" applyBorder="1"/>
    <xf numFmtId="9" fontId="6" fillId="3" borderId="7" xfId="9" applyFont="1" applyFill="1" applyBorder="1"/>
    <xf numFmtId="9" fontId="30" fillId="3" borderId="0" xfId="9" applyFont="1" applyFill="1" applyBorder="1"/>
    <xf numFmtId="9" fontId="30" fillId="3" borderId="7" xfId="9" applyFont="1" applyFill="1" applyBorder="1"/>
    <xf numFmtId="9" fontId="6" fillId="3" borderId="2" xfId="9" applyFont="1" applyFill="1" applyBorder="1"/>
    <xf numFmtId="9" fontId="6" fillId="3" borderId="9" xfId="9" applyFont="1" applyFill="1" applyBorder="1"/>
    <xf numFmtId="0" fontId="6" fillId="3" borderId="0" xfId="4" quotePrefix="1" applyFont="1" applyFill="1"/>
    <xf numFmtId="10" fontId="6" fillId="3" borderId="0" xfId="4" applyNumberFormat="1" applyFont="1" applyFill="1"/>
    <xf numFmtId="0" fontId="24" fillId="0" borderId="0" xfId="4" applyFont="1"/>
    <xf numFmtId="9" fontId="6" fillId="0" borderId="0" xfId="4" applyNumberFormat="1" applyFont="1"/>
    <xf numFmtId="41" fontId="6" fillId="3" borderId="47" xfId="12" applyNumberFormat="1" applyFont="1" applyFill="1" applyBorder="1"/>
    <xf numFmtId="41" fontId="6" fillId="3" borderId="48" xfId="12" applyNumberFormat="1" applyFont="1" applyFill="1" applyBorder="1"/>
    <xf numFmtId="0" fontId="24" fillId="3" borderId="6" xfId="4" quotePrefix="1" applyFont="1" applyFill="1" applyBorder="1"/>
    <xf numFmtId="164" fontId="6" fillId="3" borderId="0" xfId="12" applyNumberFormat="1" applyFont="1" applyFill="1" applyBorder="1"/>
    <xf numFmtId="164" fontId="6" fillId="3" borderId="7" xfId="12" applyNumberFormat="1" applyFont="1" applyFill="1" applyBorder="1"/>
    <xf numFmtId="10" fontId="6" fillId="3" borderId="0" xfId="9" applyNumberFormat="1" applyFont="1" applyFill="1" applyBorder="1"/>
    <xf numFmtId="10" fontId="6" fillId="3" borderId="7" xfId="9" applyNumberFormat="1" applyFont="1" applyFill="1" applyBorder="1"/>
    <xf numFmtId="10" fontId="6" fillId="3" borderId="0" xfId="9" applyNumberFormat="1" applyFont="1" applyFill="1" applyBorder="1" applyAlignment="1">
      <alignment horizontal="center" wrapText="1"/>
    </xf>
    <xf numFmtId="10" fontId="6" fillId="3" borderId="7" xfId="9" applyNumberFormat="1" applyFont="1" applyFill="1" applyBorder="1" applyAlignment="1">
      <alignment horizontal="center" wrapText="1"/>
    </xf>
    <xf numFmtId="0" fontId="6" fillId="3" borderId="6" xfId="4" quotePrefix="1" applyFont="1" applyFill="1" applyBorder="1" applyAlignment="1">
      <alignment wrapText="1"/>
    </xf>
    <xf numFmtId="0" fontId="6" fillId="3" borderId="0" xfId="4" applyFont="1" applyFill="1" applyAlignment="1">
      <alignment horizontal="centerContinuous" wrapText="1"/>
    </xf>
    <xf numFmtId="0" fontId="6" fillId="3" borderId="7" xfId="4" applyFont="1" applyFill="1" applyBorder="1" applyAlignment="1">
      <alignment horizontal="centerContinuous" wrapText="1"/>
    </xf>
    <xf numFmtId="0" fontId="6" fillId="3" borderId="0" xfId="4" applyFont="1" applyFill="1" applyAlignment="1">
      <alignment horizontal="centerContinuous"/>
    </xf>
    <xf numFmtId="0" fontId="6" fillId="3" borderId="7" xfId="4" applyFont="1" applyFill="1" applyBorder="1" applyAlignment="1">
      <alignment horizontal="centerContinuous"/>
    </xf>
    <xf numFmtId="0" fontId="6" fillId="3" borderId="6" xfId="4" quotePrefix="1" applyFont="1" applyFill="1" applyBorder="1" applyAlignment="1">
      <alignment vertical="top"/>
    </xf>
    <xf numFmtId="0" fontId="6" fillId="3" borderId="8" xfId="4" quotePrefix="1" applyFont="1" applyFill="1" applyBorder="1" applyAlignment="1">
      <alignment vertical="top"/>
    </xf>
    <xf numFmtId="0" fontId="6" fillId="3" borderId="2" xfId="4" applyFont="1" applyFill="1" applyBorder="1" applyAlignment="1">
      <alignment horizontal="centerContinuous" wrapText="1"/>
    </xf>
    <xf numFmtId="0" fontId="6" fillId="3" borderId="9" xfId="4" applyFont="1" applyFill="1" applyBorder="1" applyAlignment="1">
      <alignment horizontal="centerContinuous" wrapText="1"/>
    </xf>
    <xf numFmtId="0" fontId="24" fillId="3" borderId="3" xfId="4" quotePrefix="1" applyFont="1" applyFill="1" applyBorder="1"/>
    <xf numFmtId="41" fontId="6" fillId="3" borderId="1" xfId="4" applyNumberFormat="1" applyFont="1" applyFill="1" applyBorder="1"/>
    <xf numFmtId="41" fontId="6" fillId="3" borderId="33" xfId="4" applyNumberFormat="1" applyFont="1" applyFill="1" applyBorder="1"/>
    <xf numFmtId="0" fontId="6" fillId="3" borderId="0" xfId="4" applyFont="1" applyFill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177" fontId="6" fillId="3" borderId="0" xfId="4" applyNumberFormat="1" applyFont="1" applyFill="1" applyAlignment="1">
      <alignment horizontal="centerContinuous"/>
    </xf>
    <xf numFmtId="177" fontId="6" fillId="3" borderId="7" xfId="4" applyNumberFormat="1" applyFont="1" applyFill="1" applyBorder="1" applyAlignment="1">
      <alignment horizontal="centerContinuous"/>
    </xf>
    <xf numFmtId="41" fontId="6" fillId="3" borderId="0" xfId="4" applyNumberFormat="1" applyFont="1" applyFill="1" applyAlignment="1">
      <alignment wrapText="1"/>
    </xf>
    <xf numFmtId="41" fontId="6" fillId="3" borderId="7" xfId="4" applyNumberFormat="1" applyFont="1" applyFill="1" applyBorder="1" applyAlignment="1">
      <alignment wrapText="1"/>
    </xf>
    <xf numFmtId="41" fontId="6" fillId="3" borderId="2" xfId="4" applyNumberFormat="1" applyFont="1" applyFill="1" applyBorder="1" applyAlignment="1">
      <alignment wrapText="1"/>
    </xf>
    <xf numFmtId="41" fontId="6" fillId="3" borderId="9" xfId="4" applyNumberFormat="1" applyFont="1" applyFill="1" applyBorder="1" applyAlignment="1">
      <alignment wrapText="1"/>
    </xf>
    <xf numFmtId="0" fontId="6" fillId="3" borderId="0" xfId="4" quotePrefix="1" applyFont="1" applyFill="1" applyAlignment="1">
      <alignment vertical="top"/>
    </xf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10" fontId="4" fillId="2" borderId="0" xfId="0" applyNumberFormat="1" applyFont="1" applyFill="1"/>
    <xf numFmtId="164" fontId="4" fillId="2" borderId="0" xfId="1" applyNumberFormat="1" applyFont="1" applyFill="1" applyBorder="1"/>
    <xf numFmtId="8" fontId="4" fillId="2" borderId="0" xfId="0" applyNumberFormat="1" applyFont="1" applyFill="1" applyAlignment="1">
      <alignment horizontal="right"/>
    </xf>
    <xf numFmtId="37" fontId="4" fillId="2" borderId="0" xfId="1" applyNumberFormat="1" applyFont="1" applyFill="1" applyBorder="1"/>
    <xf numFmtId="0" fontId="4" fillId="2" borderId="0" xfId="0" applyFont="1" applyFill="1" applyAlignment="1">
      <alignment horizontal="right" wrapText="1"/>
    </xf>
    <xf numFmtId="168" fontId="4" fillId="2" borderId="0" xfId="1" applyNumberFormat="1" applyFont="1" applyFill="1" applyBorder="1"/>
    <xf numFmtId="164" fontId="4" fillId="2" borderId="0" xfId="1" applyNumberFormat="1" applyFont="1" applyFill="1" applyBorder="1" applyAlignment="1">
      <alignment horizontal="right"/>
    </xf>
    <xf numFmtId="0" fontId="4" fillId="2" borderId="0" xfId="0" applyFont="1" applyFill="1" applyAlignment="1">
      <alignment wrapText="1"/>
    </xf>
    <xf numFmtId="49" fontId="4" fillId="3" borderId="0" xfId="0" applyNumberFormat="1" applyFont="1" applyFill="1" applyAlignment="1">
      <alignment horizontal="right"/>
    </xf>
    <xf numFmtId="43" fontId="4" fillId="2" borderId="0" xfId="1" applyFont="1" applyFill="1" applyBorder="1"/>
    <xf numFmtId="43" fontId="4" fillId="2" borderId="0" xfId="0" applyNumberFormat="1" applyFont="1" applyFill="1"/>
    <xf numFmtId="164" fontId="7" fillId="2" borderId="0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6" fillId="2" borderId="0" xfId="0" applyFont="1" applyFill="1"/>
    <xf numFmtId="164" fontId="4" fillId="0" borderId="0" xfId="0" applyNumberFormat="1" applyFont="1"/>
    <xf numFmtId="43" fontId="4" fillId="0" borderId="0" xfId="1" applyFont="1" applyFill="1" applyBorder="1"/>
    <xf numFmtId="164" fontId="4" fillId="0" borderId="0" xfId="1" applyNumberFormat="1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164" fontId="6" fillId="0" borderId="0" xfId="1" applyNumberFormat="1" applyFont="1" applyFill="1" applyBorder="1"/>
    <xf numFmtId="164" fontId="4" fillId="0" borderId="6" xfId="1" applyNumberFormat="1" applyFont="1" applyFill="1" applyBorder="1"/>
    <xf numFmtId="164" fontId="31" fillId="0" borderId="0" xfId="1" applyNumberFormat="1" applyFont="1" applyFill="1" applyBorder="1"/>
    <xf numFmtId="9" fontId="4" fillId="0" borderId="0" xfId="0" applyNumberFormat="1" applyFont="1"/>
    <xf numFmtId="9" fontId="32" fillId="0" borderId="0" xfId="2" applyFont="1" applyFill="1" applyBorder="1"/>
    <xf numFmtId="0" fontId="4" fillId="2" borderId="2" xfId="0" applyFont="1" applyFill="1" applyBorder="1"/>
    <xf numFmtId="9" fontId="4" fillId="2" borderId="0" xfId="2" applyFont="1" applyFill="1" applyBorder="1"/>
    <xf numFmtId="0" fontId="33" fillId="0" borderId="0" xfId="0" applyFont="1"/>
    <xf numFmtId="9" fontId="33" fillId="0" borderId="0" xfId="2" applyFont="1" applyFill="1" applyBorder="1"/>
    <xf numFmtId="0" fontId="9" fillId="2" borderId="0" xfId="0" applyFont="1" applyFill="1"/>
    <xf numFmtId="0" fontId="24" fillId="2" borderId="3" xfId="0" quotePrefix="1" applyFont="1" applyFill="1" applyBorder="1"/>
    <xf numFmtId="43" fontId="6" fillId="2" borderId="4" xfId="0" applyNumberFormat="1" applyFont="1" applyFill="1" applyBorder="1"/>
    <xf numFmtId="43" fontId="6" fillId="2" borderId="5" xfId="0" applyNumberFormat="1" applyFont="1" applyFill="1" applyBorder="1"/>
    <xf numFmtId="0" fontId="24" fillId="2" borderId="6" xfId="0" quotePrefix="1" applyFont="1" applyFill="1" applyBorder="1"/>
    <xf numFmtId="43" fontId="6" fillId="2" borderId="0" xfId="0" applyNumberFormat="1" applyFont="1" applyFill="1"/>
    <xf numFmtId="43" fontId="6" fillId="2" borderId="7" xfId="0" applyNumberFormat="1" applyFont="1" applyFill="1" applyBorder="1"/>
    <xf numFmtId="0" fontId="6" fillId="2" borderId="6" xfId="0" quotePrefix="1" applyFont="1" applyFill="1" applyBorder="1"/>
    <xf numFmtId="164" fontId="6" fillId="2" borderId="0" xfId="1" applyNumberFormat="1" applyFont="1" applyFill="1" applyBorder="1"/>
    <xf numFmtId="164" fontId="6" fillId="2" borderId="7" xfId="1" applyNumberFormat="1" applyFont="1" applyFill="1" applyBorder="1"/>
    <xf numFmtId="164" fontId="6" fillId="2" borderId="1" xfId="1" applyNumberFormat="1" applyFont="1" applyFill="1" applyBorder="1"/>
    <xf numFmtId="164" fontId="6" fillId="2" borderId="33" xfId="1" applyNumberFormat="1" applyFont="1" applyFill="1" applyBorder="1"/>
    <xf numFmtId="164" fontId="6" fillId="2" borderId="0" xfId="0" applyNumberFormat="1" applyFont="1" applyFill="1"/>
    <xf numFmtId="164" fontId="6" fillId="2" borderId="7" xfId="0" applyNumberFormat="1" applyFont="1" applyFill="1" applyBorder="1"/>
    <xf numFmtId="0" fontId="6" fillId="2" borderId="6" xfId="0" applyFont="1" applyFill="1" applyBorder="1"/>
    <xf numFmtId="43" fontId="6" fillId="2" borderId="0" xfId="1" applyFont="1" applyFill="1" applyBorder="1"/>
    <xf numFmtId="43" fontId="6" fillId="2" borderId="7" xfId="1" applyFont="1" applyFill="1" applyBorder="1"/>
    <xf numFmtId="0" fontId="6" fillId="2" borderId="7" xfId="0" applyFont="1" applyFill="1" applyBorder="1"/>
    <xf numFmtId="164" fontId="6" fillId="2" borderId="1" xfId="0" applyNumberFormat="1" applyFont="1" applyFill="1" applyBorder="1"/>
    <xf numFmtId="164" fontId="6" fillId="2" borderId="33" xfId="0" applyNumberFormat="1" applyFont="1" applyFill="1" applyBorder="1"/>
    <xf numFmtId="10" fontId="6" fillId="2" borderId="0" xfId="2" applyNumberFormat="1" applyFont="1" applyFill="1" applyBorder="1"/>
    <xf numFmtId="10" fontId="6" fillId="2" borderId="7" xfId="2" applyNumberFormat="1" applyFont="1" applyFill="1" applyBorder="1"/>
    <xf numFmtId="10" fontId="6" fillId="2" borderId="0" xfId="0" applyNumberFormat="1" applyFont="1" applyFill="1"/>
    <xf numFmtId="10" fontId="6" fillId="2" borderId="7" xfId="0" applyNumberFormat="1" applyFont="1" applyFill="1" applyBorder="1"/>
    <xf numFmtId="0" fontId="6" fillId="2" borderId="0" xfId="0" applyFont="1" applyFill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6" xfId="0" quotePrefix="1" applyFont="1" applyFill="1" applyBorder="1" applyAlignment="1">
      <alignment vertical="top"/>
    </xf>
    <xf numFmtId="0" fontId="6" fillId="2" borderId="8" xfId="0" quotePrefix="1" applyFont="1" applyFill="1" applyBorder="1" applyAlignment="1">
      <alignment vertical="top"/>
    </xf>
    <xf numFmtId="0" fontId="6" fillId="2" borderId="2" xfId="0" applyFont="1" applyFill="1" applyBorder="1"/>
    <xf numFmtId="0" fontId="24" fillId="2" borderId="0" xfId="0" applyFont="1" applyFill="1"/>
    <xf numFmtId="0" fontId="24" fillId="2" borderId="3" xfId="0" applyFont="1" applyFill="1" applyBorder="1"/>
    <xf numFmtId="0" fontId="24" fillId="2" borderId="6" xfId="0" applyFont="1" applyFill="1" applyBorder="1"/>
    <xf numFmtId="0" fontId="6" fillId="2" borderId="6" xfId="0" quotePrefix="1" applyFont="1" applyFill="1" applyBorder="1" applyAlignment="1">
      <alignment wrapText="1"/>
    </xf>
    <xf numFmtId="43" fontId="6" fillId="2" borderId="1" xfId="1" applyFont="1" applyFill="1" applyBorder="1"/>
    <xf numFmtId="9" fontId="6" fillId="2" borderId="0" xfId="0" applyNumberFormat="1" applyFont="1" applyFill="1"/>
    <xf numFmtId="9" fontId="6" fillId="2" borderId="7" xfId="0" applyNumberFormat="1" applyFont="1" applyFill="1" applyBorder="1"/>
    <xf numFmtId="9" fontId="6" fillId="2" borderId="0" xfId="2" applyFont="1" applyFill="1" applyBorder="1"/>
    <xf numFmtId="9" fontId="6" fillId="2" borderId="7" xfId="2" applyFont="1" applyFill="1" applyBorder="1"/>
    <xf numFmtId="9" fontId="30" fillId="2" borderId="0" xfId="2" applyFont="1" applyFill="1" applyBorder="1"/>
    <xf numFmtId="9" fontId="30" fillId="2" borderId="7" xfId="2" applyFont="1" applyFill="1" applyBorder="1"/>
    <xf numFmtId="0" fontId="6" fillId="2" borderId="8" xfId="0" quotePrefix="1" applyFont="1" applyFill="1" applyBorder="1"/>
    <xf numFmtId="9" fontId="6" fillId="2" borderId="2" xfId="2" applyFont="1" applyFill="1" applyBorder="1"/>
    <xf numFmtId="9" fontId="6" fillId="2" borderId="9" xfId="2" applyFont="1" applyFill="1" applyBorder="1"/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indent="5"/>
    </xf>
    <xf numFmtId="0" fontId="13" fillId="4" borderId="3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0" fontId="13" fillId="4" borderId="6" xfId="0" applyFont="1" applyFill="1" applyBorder="1"/>
    <xf numFmtId="0" fontId="4" fillId="4" borderId="0" xfId="0" applyFont="1" applyFill="1"/>
    <xf numFmtId="0" fontId="4" fillId="4" borderId="7" xfId="0" applyFont="1" applyFill="1" applyBorder="1"/>
    <xf numFmtId="0" fontId="4" fillId="4" borderId="6" xfId="0" applyFont="1" applyFill="1" applyBorder="1" applyAlignment="1">
      <alignment vertical="center"/>
    </xf>
    <xf numFmtId="0" fontId="4" fillId="4" borderId="6" xfId="0" applyFont="1" applyFill="1" applyBorder="1"/>
    <xf numFmtId="0" fontId="4" fillId="4" borderId="8" xfId="0" applyFont="1" applyFill="1" applyBorder="1"/>
    <xf numFmtId="0" fontId="4" fillId="4" borderId="2" xfId="0" applyFont="1" applyFill="1" applyBorder="1"/>
    <xf numFmtId="0" fontId="4" fillId="4" borderId="9" xfId="0" applyFont="1" applyFill="1" applyBorder="1"/>
    <xf numFmtId="0" fontId="4" fillId="4" borderId="3" xfId="0" applyFont="1" applyFill="1" applyBorder="1"/>
    <xf numFmtId="0" fontId="4" fillId="4" borderId="49" xfId="0" applyFont="1" applyFill="1" applyBorder="1"/>
    <xf numFmtId="0" fontId="5" fillId="0" borderId="1" xfId="0" applyFont="1" applyBorder="1" applyAlignment="1">
      <alignment horizontal="center"/>
    </xf>
    <xf numFmtId="164" fontId="4" fillId="0" borderId="41" xfId="6" applyNumberFormat="1" applyFont="1" applyBorder="1" applyAlignment="1">
      <alignment horizontal="center" wrapText="1"/>
    </xf>
    <xf numFmtId="164" fontId="4" fillId="0" borderId="43" xfId="6" applyNumberFormat="1" applyFont="1" applyBorder="1" applyAlignment="1">
      <alignment horizontal="center" wrapText="1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20" fillId="0" borderId="46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0" borderId="43" xfId="11" applyFont="1" applyBorder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  <xf numFmtId="0" fontId="28" fillId="3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68" fontId="4" fillId="2" borderId="0" xfId="1" applyNumberFormat="1" applyFont="1" applyFill="1" applyBorder="1" applyAlignment="1">
      <alignment horizontal="center"/>
    </xf>
  </cellXfs>
  <cellStyles count="13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tabSelected="1" topLeftCell="C1" workbookViewId="0"/>
  </sheetViews>
  <sheetFormatPr defaultColWidth="8.85546875" defaultRowHeight="15" x14ac:dyDescent="0.25"/>
  <cols>
    <col min="1" max="16384" width="8.85546875" style="22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B92-7D63-487A-864D-2CB8EE4EE569}">
  <sheetPr>
    <tabColor rgb="FFFFC000"/>
  </sheetPr>
  <dimension ref="A1:K47"/>
  <sheetViews>
    <sheetView zoomScaleNormal="100" workbookViewId="0">
      <pane xSplit="1" ySplit="1" topLeftCell="B2" activePane="bottomRight" state="frozen"/>
      <selection activeCell="G18" sqref="A1:XFD1048576"/>
      <selection pane="topRight" activeCell="G18" sqref="A1:XFD1048576"/>
      <selection pane="bottomLeft" activeCell="G18" sqref="A1:XFD1048576"/>
      <selection pane="bottomRight" activeCell="B2" sqref="B2"/>
    </sheetView>
  </sheetViews>
  <sheetFormatPr defaultColWidth="9.140625" defaultRowHeight="15" x14ac:dyDescent="0.25"/>
  <cols>
    <col min="1" max="1" width="45.42578125" style="1" customWidth="1"/>
    <col min="2" max="7" width="13.7109375" style="1" customWidth="1"/>
    <col min="8" max="16384" width="9.140625" style="1"/>
  </cols>
  <sheetData>
    <row r="1" spans="1:11" s="11" customFormat="1" ht="27.6" x14ac:dyDescent="0.25">
      <c r="A1" s="112" t="s">
        <v>216</v>
      </c>
      <c r="B1" s="113" t="s">
        <v>0</v>
      </c>
      <c r="C1" s="113" t="s">
        <v>1</v>
      </c>
      <c r="D1" s="113" t="s">
        <v>2</v>
      </c>
      <c r="E1" s="113" t="s">
        <v>3</v>
      </c>
      <c r="F1" s="114" t="s">
        <v>53</v>
      </c>
      <c r="G1" s="114" t="s">
        <v>52</v>
      </c>
      <c r="I1" s="1"/>
      <c r="J1" s="1"/>
      <c r="K1" s="1"/>
    </row>
    <row r="2" spans="1:11" ht="13.9" x14ac:dyDescent="0.25">
      <c r="A2" s="111" t="s">
        <v>4</v>
      </c>
    </row>
    <row r="3" spans="1:11" ht="13.9" x14ac:dyDescent="0.25">
      <c r="A3" s="1" t="s">
        <v>5</v>
      </c>
      <c r="B3" s="12">
        <v>952071</v>
      </c>
      <c r="C3" s="13">
        <v>6104047</v>
      </c>
      <c r="D3" s="12">
        <v>875810</v>
      </c>
      <c r="E3" s="12">
        <v>166675</v>
      </c>
      <c r="F3" s="12">
        <v>0</v>
      </c>
      <c r="G3" s="12">
        <v>8098603</v>
      </c>
    </row>
    <row r="4" spans="1:11" ht="13.9" x14ac:dyDescent="0.25">
      <c r="A4" s="1" t="s">
        <v>6</v>
      </c>
      <c r="B4" s="12">
        <v>247921</v>
      </c>
      <c r="C4" s="12">
        <v>47601</v>
      </c>
      <c r="D4" s="12">
        <v>45890</v>
      </c>
      <c r="E4" s="12">
        <v>89947</v>
      </c>
      <c r="F4" s="12">
        <v>12341</v>
      </c>
      <c r="G4" s="12">
        <v>443700</v>
      </c>
    </row>
    <row r="5" spans="1:11" ht="13.9" x14ac:dyDescent="0.25">
      <c r="A5" s="2" t="s">
        <v>7</v>
      </c>
      <c r="B5" s="14">
        <v>1199992</v>
      </c>
      <c r="C5" s="14">
        <v>6151648</v>
      </c>
      <c r="D5" s="14">
        <v>921700</v>
      </c>
      <c r="E5" s="14">
        <v>256622</v>
      </c>
      <c r="F5" s="14">
        <v>12341</v>
      </c>
      <c r="G5" s="14">
        <v>8542303</v>
      </c>
    </row>
    <row r="6" spans="1:11" ht="13.9" x14ac:dyDescent="0.25">
      <c r="B6" s="12"/>
      <c r="C6" s="12"/>
      <c r="D6" s="12"/>
      <c r="E6" s="12"/>
      <c r="F6" s="12"/>
      <c r="G6" s="12"/>
    </row>
    <row r="7" spans="1:11" ht="13.9" x14ac:dyDescent="0.25">
      <c r="A7" s="1" t="s">
        <v>8</v>
      </c>
      <c r="B7" s="12">
        <v>0</v>
      </c>
      <c r="C7" s="12">
        <v>0</v>
      </c>
      <c r="D7" s="12">
        <v>663278</v>
      </c>
      <c r="E7" s="12">
        <v>0</v>
      </c>
      <c r="F7" s="12">
        <v>0</v>
      </c>
      <c r="G7" s="12">
        <v>663278</v>
      </c>
    </row>
    <row r="8" spans="1:11" ht="13.9" x14ac:dyDescent="0.25">
      <c r="A8" s="1" t="s">
        <v>9</v>
      </c>
      <c r="B8" s="12">
        <v>546957</v>
      </c>
      <c r="C8" s="12">
        <v>4970266</v>
      </c>
      <c r="D8" s="12">
        <v>0</v>
      </c>
      <c r="E8" s="12">
        <v>114655</v>
      </c>
      <c r="F8" s="12">
        <v>0</v>
      </c>
      <c r="G8" s="12">
        <v>5631878</v>
      </c>
    </row>
    <row r="9" spans="1:11" ht="13.9" x14ac:dyDescent="0.25">
      <c r="A9" s="1" t="s">
        <v>10</v>
      </c>
      <c r="B9" s="12">
        <v>591813</v>
      </c>
      <c r="C9" s="12">
        <v>916488</v>
      </c>
      <c r="D9" s="12">
        <v>207568</v>
      </c>
      <c r="E9" s="12">
        <v>118026</v>
      </c>
      <c r="F9" s="12">
        <v>5281</v>
      </c>
      <c r="G9" s="12">
        <v>1839176</v>
      </c>
    </row>
    <row r="10" spans="1:11" ht="13.9" x14ac:dyDescent="0.25">
      <c r="A10" s="2" t="s">
        <v>11</v>
      </c>
      <c r="B10" s="14">
        <v>1138770</v>
      </c>
      <c r="C10" s="14">
        <v>5886754</v>
      </c>
      <c r="D10" s="14">
        <v>870846</v>
      </c>
      <c r="E10" s="14">
        <v>232681</v>
      </c>
      <c r="F10" s="14">
        <v>5281</v>
      </c>
      <c r="G10" s="14">
        <v>8134332</v>
      </c>
    </row>
    <row r="11" spans="1:11" ht="13.9" x14ac:dyDescent="0.25">
      <c r="B11" s="12"/>
      <c r="C11" s="12"/>
      <c r="D11" s="12"/>
      <c r="E11" s="12"/>
      <c r="F11" s="12"/>
      <c r="G11" s="12"/>
    </row>
    <row r="12" spans="1:11" ht="13.9" x14ac:dyDescent="0.25">
      <c r="A12" s="15" t="s">
        <v>12</v>
      </c>
      <c r="B12" s="12">
        <v>61222</v>
      </c>
      <c r="C12" s="12">
        <v>264894</v>
      </c>
      <c r="D12" s="12">
        <v>50854</v>
      </c>
      <c r="E12" s="12">
        <v>23941</v>
      </c>
      <c r="F12" s="12">
        <v>7060</v>
      </c>
      <c r="G12" s="12">
        <v>407971</v>
      </c>
    </row>
    <row r="13" spans="1:11" ht="13.9" x14ac:dyDescent="0.25">
      <c r="A13" s="15" t="s">
        <v>13</v>
      </c>
      <c r="B13" s="12">
        <v>17142</v>
      </c>
      <c r="C13" s="12">
        <v>74170</v>
      </c>
      <c r="D13" s="12">
        <v>12714</v>
      </c>
      <c r="E13" s="12">
        <v>5253</v>
      </c>
      <c r="F13" s="12">
        <v>1906</v>
      </c>
      <c r="G13" s="12">
        <v>111185</v>
      </c>
    </row>
    <row r="14" spans="1:11" ht="13.9" x14ac:dyDescent="0.25">
      <c r="A14" s="15" t="s">
        <v>14</v>
      </c>
      <c r="B14" s="12">
        <v>44080</v>
      </c>
      <c r="C14" s="12">
        <v>190724</v>
      </c>
      <c r="D14" s="12">
        <v>38140</v>
      </c>
      <c r="E14" s="12">
        <v>18688</v>
      </c>
      <c r="F14" s="12">
        <v>5154</v>
      </c>
      <c r="G14" s="12">
        <v>296786</v>
      </c>
    </row>
    <row r="15" spans="1:11" ht="13.9" x14ac:dyDescent="0.25">
      <c r="A15" s="15"/>
      <c r="B15" s="12"/>
      <c r="C15" s="12"/>
      <c r="D15" s="12"/>
      <c r="E15" s="12"/>
      <c r="F15" s="12"/>
      <c r="G15" s="12"/>
    </row>
    <row r="16" spans="1:11" ht="13.9" x14ac:dyDescent="0.25">
      <c r="B16" s="12"/>
      <c r="C16" s="12"/>
      <c r="D16" s="12"/>
      <c r="E16" s="12"/>
      <c r="F16" s="12"/>
      <c r="G16" s="12"/>
    </row>
    <row r="17" spans="1:7" ht="13.9" x14ac:dyDescent="0.25">
      <c r="A17" s="111" t="s">
        <v>15</v>
      </c>
      <c r="B17" s="12"/>
      <c r="C17" s="12"/>
      <c r="D17" s="12"/>
      <c r="E17" s="12"/>
      <c r="F17" s="12"/>
      <c r="G17" s="12"/>
    </row>
    <row r="18" spans="1:7" ht="13.9" x14ac:dyDescent="0.25">
      <c r="A18" s="16" t="s">
        <v>16</v>
      </c>
      <c r="B18" s="12">
        <v>4750930</v>
      </c>
      <c r="C18" s="12">
        <v>2676133</v>
      </c>
      <c r="D18" s="12">
        <v>3268566</v>
      </c>
      <c r="E18" s="12">
        <v>1581999</v>
      </c>
      <c r="F18" s="12">
        <v>223861</v>
      </c>
      <c r="G18" s="12">
        <v>12501489</v>
      </c>
    </row>
    <row r="19" spans="1:7" ht="13.9" x14ac:dyDescent="0.25">
      <c r="A19" s="16" t="s">
        <v>17</v>
      </c>
      <c r="B19" s="12">
        <v>1776396</v>
      </c>
      <c r="C19" s="12">
        <v>0</v>
      </c>
      <c r="D19" s="12">
        <v>0</v>
      </c>
      <c r="E19" s="12">
        <v>0</v>
      </c>
      <c r="F19" s="12">
        <v>0</v>
      </c>
      <c r="G19" s="12">
        <v>1776396</v>
      </c>
    </row>
    <row r="20" spans="1:7" ht="13.9" x14ac:dyDescent="0.25">
      <c r="A20" s="17" t="s">
        <v>18</v>
      </c>
      <c r="B20" s="14">
        <v>6527326</v>
      </c>
      <c r="C20" s="14">
        <v>2676133</v>
      </c>
      <c r="D20" s="14">
        <v>3268566</v>
      </c>
      <c r="E20" s="14">
        <v>1581999</v>
      </c>
      <c r="F20" s="14">
        <v>223861</v>
      </c>
      <c r="G20" s="14">
        <v>14277885</v>
      </c>
    </row>
    <row r="21" spans="1:7" ht="13.9" x14ac:dyDescent="0.25">
      <c r="B21" s="12"/>
      <c r="C21" s="12"/>
      <c r="D21" s="12"/>
      <c r="E21" s="12"/>
      <c r="F21" s="12"/>
      <c r="G21" s="12"/>
    </row>
    <row r="22" spans="1:7" ht="13.9" x14ac:dyDescent="0.25">
      <c r="A22" s="16" t="s">
        <v>19</v>
      </c>
      <c r="B22" s="12">
        <v>0</v>
      </c>
      <c r="C22" s="12">
        <v>0</v>
      </c>
      <c r="D22" s="12">
        <v>2125125</v>
      </c>
      <c r="E22" s="12">
        <v>0</v>
      </c>
      <c r="F22" s="12">
        <v>0</v>
      </c>
      <c r="G22" s="12">
        <v>2125125</v>
      </c>
    </row>
    <row r="23" spans="1:7" ht="13.9" x14ac:dyDescent="0.25">
      <c r="A23" s="16" t="s">
        <v>20</v>
      </c>
      <c r="B23" s="12">
        <v>1776396</v>
      </c>
      <c r="C23" s="12">
        <v>0</v>
      </c>
      <c r="D23" s="12">
        <v>0</v>
      </c>
      <c r="E23" s="12">
        <v>0</v>
      </c>
      <c r="F23" s="12">
        <v>0</v>
      </c>
      <c r="G23" s="12">
        <v>1776396</v>
      </c>
    </row>
    <row r="24" spans="1:7" ht="13.9" x14ac:dyDescent="0.25">
      <c r="A24" s="18" t="s">
        <v>21</v>
      </c>
      <c r="B24" s="12">
        <v>4241142</v>
      </c>
      <c r="C24" s="12">
        <v>1019376</v>
      </c>
      <c r="D24" s="12">
        <v>0</v>
      </c>
      <c r="E24" s="12">
        <v>1397199</v>
      </c>
      <c r="F24" s="12">
        <v>0</v>
      </c>
      <c r="G24" s="12">
        <v>6657717</v>
      </c>
    </row>
    <row r="25" spans="1:7" ht="13.9" x14ac:dyDescent="0.25">
      <c r="A25" s="18" t="s">
        <v>22</v>
      </c>
      <c r="B25" s="12">
        <v>0</v>
      </c>
      <c r="C25" s="12">
        <v>0</v>
      </c>
      <c r="D25" s="12">
        <v>0</v>
      </c>
      <c r="E25" s="12">
        <v>0</v>
      </c>
      <c r="F25" s="12">
        <v>52235</v>
      </c>
      <c r="G25" s="12">
        <v>52235</v>
      </c>
    </row>
    <row r="26" spans="1:7" ht="13.9" x14ac:dyDescent="0.25">
      <c r="A26" s="2" t="s">
        <v>23</v>
      </c>
      <c r="B26" s="14">
        <v>6017538</v>
      </c>
      <c r="C26" s="14">
        <v>1019376</v>
      </c>
      <c r="D26" s="14">
        <v>2125125</v>
      </c>
      <c r="E26" s="14">
        <v>1397199</v>
      </c>
      <c r="F26" s="14">
        <v>52235</v>
      </c>
      <c r="G26" s="14">
        <v>10611473</v>
      </c>
    </row>
    <row r="27" spans="1:7" ht="13.9" x14ac:dyDescent="0.25">
      <c r="A27" s="2"/>
      <c r="B27" s="12"/>
      <c r="C27" s="12"/>
      <c r="D27" s="12"/>
      <c r="E27" s="12"/>
      <c r="F27" s="12"/>
      <c r="G27" s="12"/>
    </row>
    <row r="28" spans="1:7" ht="13.9" x14ac:dyDescent="0.25">
      <c r="A28" s="2" t="s">
        <v>24</v>
      </c>
      <c r="B28" s="14">
        <v>509788</v>
      </c>
      <c r="C28" s="14">
        <v>1656757</v>
      </c>
      <c r="D28" s="14">
        <v>1143441</v>
      </c>
      <c r="E28" s="14">
        <v>184799</v>
      </c>
      <c r="F28" s="14">
        <v>171626</v>
      </c>
      <c r="G28" s="14">
        <v>3666411</v>
      </c>
    </row>
    <row r="29" spans="1:7" ht="13.9" x14ac:dyDescent="0.25">
      <c r="A29" s="2" t="s">
        <v>55</v>
      </c>
      <c r="B29" s="19">
        <v>4.0452225225660081</v>
      </c>
      <c r="C29" s="19">
        <v>6.475227402414335</v>
      </c>
      <c r="D29" s="19">
        <v>4.0000005366983613</v>
      </c>
      <c r="E29" s="19"/>
      <c r="F29" s="19"/>
      <c r="G29" s="19"/>
    </row>
    <row r="30" spans="1:7" x14ac:dyDescent="0.25">
      <c r="A30" s="17" t="s">
        <v>25</v>
      </c>
      <c r="B30" s="14">
        <v>6527326</v>
      </c>
      <c r="C30" s="14">
        <v>2676133</v>
      </c>
      <c r="D30" s="14">
        <v>3268566</v>
      </c>
      <c r="E30" s="14">
        <v>1581999</v>
      </c>
      <c r="F30" s="14">
        <v>223861</v>
      </c>
      <c r="G30" s="14">
        <v>14277885</v>
      </c>
    </row>
    <row r="31" spans="1:7" x14ac:dyDescent="0.25">
      <c r="A31" s="17"/>
      <c r="B31" s="14"/>
      <c r="C31" s="14"/>
      <c r="D31" s="14"/>
      <c r="E31" s="14"/>
      <c r="F31" s="14"/>
      <c r="G31" s="14"/>
    </row>
    <row r="32" spans="1:7" x14ac:dyDescent="0.25">
      <c r="A32" s="2" t="s">
        <v>26</v>
      </c>
      <c r="B32" s="14"/>
      <c r="C32" s="14"/>
      <c r="D32" s="14"/>
      <c r="E32" s="14"/>
      <c r="F32" s="14"/>
      <c r="G32" s="14"/>
    </row>
    <row r="33" spans="1:7" x14ac:dyDescent="0.25">
      <c r="A33" s="1" t="s">
        <v>27</v>
      </c>
      <c r="B33" s="12">
        <v>-5832</v>
      </c>
      <c r="C33" s="12">
        <v>0</v>
      </c>
      <c r="D33" s="12">
        <v>0</v>
      </c>
      <c r="E33" s="12">
        <v>0</v>
      </c>
      <c r="F33" s="12">
        <v>5832</v>
      </c>
      <c r="G33" s="12">
        <v>0</v>
      </c>
    </row>
    <row r="34" spans="1:7" x14ac:dyDescent="0.25">
      <c r="B34" s="12"/>
      <c r="C34" s="12"/>
      <c r="D34" s="12"/>
      <c r="E34" s="12"/>
      <c r="F34" s="12"/>
      <c r="G34" s="12"/>
    </row>
    <row r="35" spans="1:7" x14ac:dyDescent="0.25">
      <c r="A35" s="111" t="s">
        <v>28</v>
      </c>
      <c r="B35" s="12"/>
      <c r="C35" s="12"/>
      <c r="D35" s="12"/>
      <c r="E35" s="12"/>
      <c r="F35" s="12"/>
      <c r="G35" s="12"/>
    </row>
    <row r="36" spans="1:7" x14ac:dyDescent="0.25">
      <c r="A36" s="16" t="s">
        <v>50</v>
      </c>
      <c r="B36" s="12">
        <v>433338</v>
      </c>
      <c r="C36" s="12">
        <v>1740822</v>
      </c>
      <c r="D36" s="12">
        <v>973777</v>
      </c>
      <c r="E36" s="12">
        <v>170109</v>
      </c>
      <c r="F36" s="12">
        <v>18580</v>
      </c>
      <c r="G36" s="12">
        <v>3336626</v>
      </c>
    </row>
    <row r="37" spans="1:7" x14ac:dyDescent="0.25">
      <c r="A37" s="16" t="s">
        <v>54</v>
      </c>
      <c r="B37" s="12">
        <v>74238</v>
      </c>
      <c r="C37" s="12">
        <v>187299</v>
      </c>
      <c r="D37" s="12">
        <v>216439</v>
      </c>
      <c r="E37" s="12">
        <v>63810</v>
      </c>
      <c r="F37" s="12">
        <v>159567</v>
      </c>
      <c r="G37" s="12">
        <v>701353</v>
      </c>
    </row>
    <row r="38" spans="1:7" x14ac:dyDescent="0.25">
      <c r="A38" s="17" t="s">
        <v>441</v>
      </c>
      <c r="B38" s="14">
        <v>507576</v>
      </c>
      <c r="C38" s="14">
        <v>1928121</v>
      </c>
      <c r="D38" s="14">
        <v>1190216</v>
      </c>
      <c r="E38" s="14">
        <v>233919</v>
      </c>
      <c r="F38" s="14">
        <v>178147</v>
      </c>
      <c r="G38" s="14">
        <v>4037979</v>
      </c>
    </row>
    <row r="39" spans="1:7" x14ac:dyDescent="0.25">
      <c r="B39" s="20"/>
      <c r="C39" s="20"/>
      <c r="D39" s="20"/>
      <c r="E39" s="20"/>
      <c r="F39" s="20"/>
      <c r="G39" s="20"/>
    </row>
    <row r="41" spans="1:7" x14ac:dyDescent="0.25">
      <c r="A41" s="18" t="s">
        <v>29</v>
      </c>
    </row>
    <row r="42" spans="1:7" x14ac:dyDescent="0.25">
      <c r="A42" s="1" t="s">
        <v>56</v>
      </c>
    </row>
    <row r="43" spans="1:7" x14ac:dyDescent="0.25">
      <c r="A43" s="1" t="s">
        <v>130</v>
      </c>
    </row>
    <row r="46" spans="1:7" x14ac:dyDescent="0.25">
      <c r="A46" s="21"/>
    </row>
    <row r="47" spans="1:7" x14ac:dyDescent="0.25">
      <c r="A47" s="2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E6B67-044A-4C4A-97F8-69B9A83DBF88}">
  <sheetPr>
    <tabColor rgb="FFFFC000"/>
  </sheetPr>
  <dimension ref="A1:F45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6" customWidth="1"/>
    <col min="7" max="16384" width="8.7109375" style="1"/>
  </cols>
  <sheetData>
    <row r="1" spans="1:6" x14ac:dyDescent="0.25">
      <c r="A1" s="111" t="s">
        <v>30</v>
      </c>
      <c r="B1" s="155">
        <v>2020</v>
      </c>
      <c r="C1" s="155">
        <v>2021</v>
      </c>
      <c r="D1" s="155">
        <v>2022</v>
      </c>
      <c r="E1" s="155">
        <v>2023</v>
      </c>
      <c r="F1" s="155">
        <v>2024</v>
      </c>
    </row>
    <row r="2" spans="1:6" x14ac:dyDescent="0.25">
      <c r="A2" s="111" t="s">
        <v>31</v>
      </c>
      <c r="B2" s="111"/>
    </row>
    <row r="3" spans="1:6" x14ac:dyDescent="0.25">
      <c r="A3" s="1" t="s">
        <v>5</v>
      </c>
      <c r="B3" s="7">
        <v>1410009</v>
      </c>
      <c r="C3" s="7">
        <v>1519039</v>
      </c>
      <c r="D3" s="7">
        <v>1643355</v>
      </c>
      <c r="E3" s="7">
        <v>1782693</v>
      </c>
      <c r="F3" s="7">
        <v>1938875</v>
      </c>
    </row>
    <row r="4" spans="1:6" x14ac:dyDescent="0.25">
      <c r="A4" s="1" t="s">
        <v>32</v>
      </c>
      <c r="B4" s="7">
        <v>-516395</v>
      </c>
      <c r="C4" s="7">
        <v>-566968</v>
      </c>
      <c r="D4" s="7">
        <v>-624848</v>
      </c>
      <c r="E4" s="7">
        <v>-691301</v>
      </c>
      <c r="F4" s="7">
        <v>-767773</v>
      </c>
    </row>
    <row r="5" spans="1:6" x14ac:dyDescent="0.25">
      <c r="A5" s="1" t="s">
        <v>33</v>
      </c>
      <c r="B5" s="7">
        <v>237607</v>
      </c>
      <c r="C5" s="7">
        <v>247921</v>
      </c>
      <c r="D5" s="7">
        <v>264597</v>
      </c>
      <c r="E5" s="7">
        <v>282251</v>
      </c>
      <c r="F5" s="7">
        <v>302470</v>
      </c>
    </row>
    <row r="6" spans="1:6" x14ac:dyDescent="0.25">
      <c r="A6" s="8" t="s">
        <v>34</v>
      </c>
      <c r="B6" s="183">
        <v>1131221</v>
      </c>
      <c r="C6" s="183">
        <v>1199992</v>
      </c>
      <c r="D6" s="183">
        <v>1283104</v>
      </c>
      <c r="E6" s="183">
        <v>1373643</v>
      </c>
      <c r="F6" s="183">
        <v>1473572</v>
      </c>
    </row>
    <row r="7" spans="1:6" x14ac:dyDescent="0.25">
      <c r="A7" s="8"/>
    </row>
    <row r="8" spans="1:6" x14ac:dyDescent="0.25">
      <c r="A8" s="1" t="s">
        <v>35</v>
      </c>
      <c r="B8" s="7">
        <v>121968</v>
      </c>
      <c r="C8" s="7">
        <v>135447</v>
      </c>
      <c r="D8" s="7">
        <v>147960</v>
      </c>
      <c r="E8" s="7">
        <v>162258</v>
      </c>
      <c r="F8" s="7">
        <v>176378</v>
      </c>
    </row>
    <row r="9" spans="1:6" x14ac:dyDescent="0.25">
      <c r="A9" s="1" t="s">
        <v>36</v>
      </c>
      <c r="B9" s="7">
        <v>727881</v>
      </c>
      <c r="C9" s="7">
        <v>767088</v>
      </c>
      <c r="D9" s="7">
        <v>806143</v>
      </c>
      <c r="E9" s="7">
        <v>892444</v>
      </c>
      <c r="F9" s="7">
        <v>993694</v>
      </c>
    </row>
    <row r="10" spans="1:6" x14ac:dyDescent="0.25">
      <c r="A10" s="1" t="s">
        <v>37</v>
      </c>
      <c r="B10" s="7">
        <v>-333596</v>
      </c>
      <c r="C10" s="7">
        <v>-355578</v>
      </c>
      <c r="D10" s="7">
        <v>-377135</v>
      </c>
      <c r="E10" s="7">
        <v>-421948</v>
      </c>
      <c r="F10" s="7">
        <v>-473625</v>
      </c>
    </row>
    <row r="11" spans="1:6" x14ac:dyDescent="0.25">
      <c r="A11" s="1" t="s">
        <v>38</v>
      </c>
      <c r="B11" s="7">
        <v>284430</v>
      </c>
      <c r="C11" s="7">
        <v>313519</v>
      </c>
      <c r="D11" s="7">
        <v>342613</v>
      </c>
      <c r="E11" s="7">
        <v>369302</v>
      </c>
      <c r="F11" s="7">
        <v>397208</v>
      </c>
    </row>
    <row r="12" spans="1:6" x14ac:dyDescent="0.25">
      <c r="A12" s="1" t="s">
        <v>39</v>
      </c>
      <c r="B12" s="7">
        <v>164273</v>
      </c>
      <c r="C12" s="7">
        <v>176877</v>
      </c>
      <c r="D12" s="7">
        <v>190375</v>
      </c>
      <c r="E12" s="7">
        <v>205852</v>
      </c>
      <c r="F12" s="7">
        <v>223592</v>
      </c>
    </row>
    <row r="13" spans="1:6" x14ac:dyDescent="0.25">
      <c r="A13" s="1" t="s">
        <v>40</v>
      </c>
      <c r="B13" s="6">
        <v>117154</v>
      </c>
      <c r="C13" s="6">
        <v>101417</v>
      </c>
      <c r="D13" s="6">
        <v>92708</v>
      </c>
      <c r="E13" s="6">
        <v>83097</v>
      </c>
      <c r="F13" s="6">
        <v>72489</v>
      </c>
    </row>
    <row r="14" spans="1:6" x14ac:dyDescent="0.25">
      <c r="A14" s="8" t="s">
        <v>41</v>
      </c>
      <c r="B14" s="183">
        <v>1082110</v>
      </c>
      <c r="C14" s="183">
        <v>1138770</v>
      </c>
      <c r="D14" s="183">
        <v>1202664</v>
      </c>
      <c r="E14" s="183">
        <v>1291005</v>
      </c>
      <c r="F14" s="183">
        <v>1389736</v>
      </c>
    </row>
    <row r="15" spans="1:6" x14ac:dyDescent="0.25">
      <c r="A15" s="8"/>
    </row>
    <row r="16" spans="1:6" x14ac:dyDescent="0.25">
      <c r="A16" s="1" t="s">
        <v>12</v>
      </c>
      <c r="B16" s="7">
        <v>49111</v>
      </c>
      <c r="C16" s="7">
        <v>61222</v>
      </c>
      <c r="D16" s="7">
        <v>80440</v>
      </c>
      <c r="E16" s="7">
        <v>82638</v>
      </c>
      <c r="F16" s="7">
        <v>83836</v>
      </c>
    </row>
    <row r="17" spans="1:6" x14ac:dyDescent="0.25">
      <c r="A17" s="1" t="s">
        <v>42</v>
      </c>
      <c r="B17" s="7">
        <v>13751</v>
      </c>
      <c r="C17" s="7">
        <v>17142</v>
      </c>
      <c r="D17" s="7">
        <v>22523</v>
      </c>
      <c r="E17" s="7">
        <v>23139</v>
      </c>
      <c r="F17" s="7">
        <v>23474</v>
      </c>
    </row>
    <row r="18" spans="1:6" x14ac:dyDescent="0.25">
      <c r="A18" s="8" t="s">
        <v>14</v>
      </c>
      <c r="B18" s="9">
        <v>35360</v>
      </c>
      <c r="C18" s="9">
        <v>44080</v>
      </c>
      <c r="D18" s="9">
        <v>57917</v>
      </c>
      <c r="E18" s="9">
        <v>59499</v>
      </c>
      <c r="F18" s="9">
        <v>60362</v>
      </c>
    </row>
    <row r="20" spans="1:6" x14ac:dyDescent="0.25">
      <c r="A20" s="111" t="s">
        <v>43</v>
      </c>
    </row>
    <row r="21" spans="1:6" x14ac:dyDescent="0.25">
      <c r="A21" s="10" t="s">
        <v>16</v>
      </c>
      <c r="B21" s="7">
        <v>4399164</v>
      </c>
      <c r="C21" s="7">
        <v>4750930</v>
      </c>
      <c r="D21" s="7">
        <v>5120556</v>
      </c>
      <c r="E21" s="7">
        <v>5527967</v>
      </c>
      <c r="F21" s="7">
        <v>5952039</v>
      </c>
    </row>
    <row r="22" spans="1:6" x14ac:dyDescent="0.25">
      <c r="A22" s="10" t="s">
        <v>17</v>
      </c>
      <c r="B22" s="7">
        <v>1376883</v>
      </c>
      <c r="C22" s="7">
        <v>1776396</v>
      </c>
      <c r="D22" s="7">
        <v>2035331</v>
      </c>
      <c r="E22" s="7">
        <v>2306969</v>
      </c>
      <c r="F22" s="7">
        <v>2591399</v>
      </c>
    </row>
    <row r="23" spans="1:6" x14ac:dyDescent="0.25">
      <c r="A23" s="8" t="s">
        <v>18</v>
      </c>
      <c r="B23" s="9">
        <v>5776047</v>
      </c>
      <c r="C23" s="9">
        <v>6527326</v>
      </c>
      <c r="D23" s="9">
        <v>7155887</v>
      </c>
      <c r="E23" s="9">
        <v>7834936</v>
      </c>
      <c r="F23" s="9">
        <v>8543438</v>
      </c>
    </row>
    <row r="24" spans="1:6" x14ac:dyDescent="0.25">
      <c r="A24" s="111"/>
    </row>
    <row r="25" spans="1:6" x14ac:dyDescent="0.25">
      <c r="A25" s="1" t="s">
        <v>44</v>
      </c>
      <c r="B25" s="7">
        <v>3927624</v>
      </c>
      <c r="C25" s="7">
        <v>4241142</v>
      </c>
      <c r="D25" s="7">
        <v>4583755</v>
      </c>
      <c r="E25" s="7">
        <v>4953059</v>
      </c>
      <c r="F25" s="7">
        <v>5350266</v>
      </c>
    </row>
    <row r="26" spans="1:6" x14ac:dyDescent="0.25">
      <c r="A26" s="1" t="s">
        <v>45</v>
      </c>
      <c r="B26" s="7">
        <v>1376883</v>
      </c>
      <c r="C26" s="7">
        <v>1776396</v>
      </c>
      <c r="D26" s="7">
        <v>2035331</v>
      </c>
      <c r="E26" s="7">
        <v>2306969</v>
      </c>
      <c r="F26" s="7">
        <v>2591399</v>
      </c>
    </row>
    <row r="27" spans="1:6" x14ac:dyDescent="0.25">
      <c r="A27" s="8" t="s">
        <v>23</v>
      </c>
      <c r="B27" s="9">
        <v>5304507</v>
      </c>
      <c r="C27" s="9">
        <v>6017538</v>
      </c>
      <c r="D27" s="9">
        <v>6619086</v>
      </c>
      <c r="E27" s="9">
        <v>7260028</v>
      </c>
      <c r="F27" s="9">
        <v>7941665</v>
      </c>
    </row>
    <row r="28" spans="1:6" x14ac:dyDescent="0.25">
      <c r="A28" s="8"/>
    </row>
    <row r="29" spans="1:6" x14ac:dyDescent="0.25">
      <c r="A29" s="8" t="s">
        <v>24</v>
      </c>
      <c r="B29" s="9">
        <v>471540</v>
      </c>
      <c r="C29" s="9">
        <v>509788</v>
      </c>
      <c r="D29" s="9">
        <v>536801</v>
      </c>
      <c r="E29" s="9">
        <v>574908</v>
      </c>
      <c r="F29" s="9">
        <v>601773</v>
      </c>
    </row>
    <row r="30" spans="1:6" x14ac:dyDescent="0.25">
      <c r="A30" s="2" t="s">
        <v>57</v>
      </c>
      <c r="B30" s="156">
        <v>4.0920996475231215</v>
      </c>
      <c r="C30" s="156">
        <v>4.0452225225660081</v>
      </c>
      <c r="D30" s="156">
        <v>4.0924857982903502</v>
      </c>
      <c r="E30" s="156">
        <v>3.9999968336728342</v>
      </c>
      <c r="F30" s="156">
        <v>4</v>
      </c>
    </row>
    <row r="31" spans="1:6" x14ac:dyDescent="0.25">
      <c r="A31" s="8" t="s">
        <v>25</v>
      </c>
      <c r="B31" s="9">
        <v>5776047</v>
      </c>
      <c r="C31" s="9">
        <v>6527326</v>
      </c>
      <c r="D31" s="9">
        <v>7155887</v>
      </c>
      <c r="E31" s="9">
        <v>7834936</v>
      </c>
      <c r="F31" s="9">
        <v>8543438</v>
      </c>
    </row>
    <row r="32" spans="1:6" x14ac:dyDescent="0.25">
      <c r="A32" s="8"/>
      <c r="B32" s="9"/>
      <c r="C32" s="9"/>
      <c r="D32" s="9"/>
      <c r="E32" s="9"/>
      <c r="F32" s="9"/>
    </row>
    <row r="33" spans="1:6" x14ac:dyDescent="0.25">
      <c r="A33" s="8" t="s">
        <v>26</v>
      </c>
      <c r="B33" s="9"/>
      <c r="C33" s="9"/>
      <c r="D33" s="9"/>
      <c r="E33" s="9"/>
      <c r="F33" s="9"/>
    </row>
    <row r="34" spans="1:6" x14ac:dyDescent="0.25">
      <c r="A34" s="1" t="s">
        <v>46</v>
      </c>
      <c r="B34" s="184">
        <v>-18957</v>
      </c>
      <c r="C34" s="184">
        <v>-5832</v>
      </c>
      <c r="D34" s="184">
        <v>-30904</v>
      </c>
      <c r="E34" s="184">
        <v>-21392</v>
      </c>
      <c r="F34" s="184">
        <v>-33498</v>
      </c>
    </row>
    <row r="36" spans="1:6" x14ac:dyDescent="0.25">
      <c r="A36" s="111" t="s">
        <v>47</v>
      </c>
      <c r="B36" s="111"/>
    </row>
    <row r="37" spans="1:6" x14ac:dyDescent="0.25">
      <c r="A37" s="8" t="s">
        <v>48</v>
      </c>
      <c r="B37" s="9">
        <v>6018641</v>
      </c>
      <c r="C37" s="9">
        <v>6821056</v>
      </c>
      <c r="D37" s="9">
        <v>7463590</v>
      </c>
      <c r="E37" s="9">
        <v>8187508</v>
      </c>
      <c r="F37" s="9">
        <v>8927893</v>
      </c>
    </row>
    <row r="38" spans="1:6" x14ac:dyDescent="0.25">
      <c r="A38" s="8"/>
      <c r="B38" s="7"/>
      <c r="C38" s="7"/>
      <c r="D38" s="7"/>
      <c r="E38" s="7"/>
      <c r="F38" s="7"/>
    </row>
    <row r="39" spans="1:6" x14ac:dyDescent="0.25">
      <c r="A39" s="10" t="s">
        <v>49</v>
      </c>
      <c r="B39" s="7">
        <v>5553124</v>
      </c>
      <c r="C39" s="7">
        <v>6313480</v>
      </c>
      <c r="D39" s="7">
        <v>6934729</v>
      </c>
      <c r="E39" s="7">
        <v>7589921</v>
      </c>
      <c r="F39" s="7">
        <v>8284220</v>
      </c>
    </row>
    <row r="40" spans="1:6" x14ac:dyDescent="0.25">
      <c r="A40" s="10" t="s">
        <v>50</v>
      </c>
      <c r="B40" s="7">
        <v>417895</v>
      </c>
      <c r="C40" s="7">
        <v>433338</v>
      </c>
      <c r="D40" s="7">
        <v>461336</v>
      </c>
      <c r="E40" s="7">
        <v>496045</v>
      </c>
      <c r="F40" s="7">
        <v>533012</v>
      </c>
    </row>
    <row r="41" spans="1:6" x14ac:dyDescent="0.25">
      <c r="A41" s="10" t="s">
        <v>54</v>
      </c>
      <c r="B41" s="7">
        <v>47622</v>
      </c>
      <c r="C41" s="7">
        <v>74238</v>
      </c>
      <c r="D41" s="7">
        <v>67525</v>
      </c>
      <c r="E41" s="7">
        <v>101542</v>
      </c>
      <c r="F41" s="7">
        <v>110661</v>
      </c>
    </row>
    <row r="42" spans="1:6" x14ac:dyDescent="0.25">
      <c r="A42" s="8" t="s">
        <v>25</v>
      </c>
      <c r="B42" s="9">
        <v>6018641</v>
      </c>
      <c r="C42" s="9">
        <v>6821056</v>
      </c>
      <c r="D42" s="9">
        <v>7463590</v>
      </c>
      <c r="E42" s="9">
        <v>8187508</v>
      </c>
      <c r="F42" s="9">
        <v>8927893</v>
      </c>
    </row>
    <row r="43" spans="1:6" x14ac:dyDescent="0.25">
      <c r="A43" s="8"/>
      <c r="B43" s="7"/>
      <c r="C43" s="7"/>
      <c r="D43" s="7"/>
      <c r="E43" s="7"/>
      <c r="F43" s="7"/>
    </row>
    <row r="45" spans="1:6" x14ac:dyDescent="0.25">
      <c r="A45" s="1" t="s">
        <v>131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6496-C29D-4A3C-848B-1F1790F3541D}">
  <sheetPr>
    <tabColor rgb="FFFFC000"/>
  </sheetPr>
  <dimension ref="A1:J144"/>
  <sheetViews>
    <sheetView zoomScaleNormal="100" workbookViewId="0"/>
  </sheetViews>
  <sheetFormatPr defaultColWidth="9.28515625" defaultRowHeight="15" x14ac:dyDescent="0.25"/>
  <cols>
    <col min="1" max="1" width="48.28515625" style="204" customWidth="1"/>
    <col min="2" max="2" width="3" style="204" customWidth="1"/>
    <col min="3" max="3" width="15.42578125" style="204" customWidth="1"/>
    <col min="4" max="4" width="15.28515625" style="204" customWidth="1"/>
    <col min="5" max="5" width="16.5703125" style="204" customWidth="1"/>
    <col min="6" max="7" width="15.5703125" style="204" customWidth="1"/>
    <col min="8" max="16384" width="9.28515625" style="204"/>
  </cols>
  <sheetData>
    <row r="1" spans="1:7" ht="14.45" x14ac:dyDescent="0.3">
      <c r="A1" s="202" t="s">
        <v>217</v>
      </c>
      <c r="B1" s="203"/>
      <c r="C1" s="203"/>
      <c r="D1" s="203"/>
      <c r="E1" s="203"/>
      <c r="F1" s="203"/>
      <c r="G1" s="203"/>
    </row>
    <row r="2" spans="1:7" ht="13.9" x14ac:dyDescent="0.25">
      <c r="A2" s="205" t="s">
        <v>218</v>
      </c>
      <c r="B2" s="203"/>
      <c r="C2" s="203"/>
      <c r="D2" s="203"/>
      <c r="E2" s="203"/>
      <c r="F2" s="203"/>
      <c r="G2" s="203"/>
    </row>
    <row r="3" spans="1:7" ht="13.9" x14ac:dyDescent="0.25">
      <c r="A3" s="203"/>
      <c r="B3" s="203"/>
      <c r="C3" s="203"/>
      <c r="D3" s="203"/>
      <c r="E3" s="203"/>
      <c r="F3" s="203"/>
      <c r="G3" s="203"/>
    </row>
    <row r="4" spans="1:7" ht="13.9" x14ac:dyDescent="0.25">
      <c r="A4" s="203"/>
      <c r="B4" s="203"/>
      <c r="C4" s="175">
        <v>2017</v>
      </c>
      <c r="D4" s="175">
        <v>2018</v>
      </c>
      <c r="E4" s="175">
        <v>2019</v>
      </c>
      <c r="F4" s="175">
        <v>2020</v>
      </c>
      <c r="G4" s="175">
        <v>2021</v>
      </c>
    </row>
    <row r="5" spans="1:7" ht="13.9" x14ac:dyDescent="0.25">
      <c r="A5" s="203"/>
      <c r="B5" s="203"/>
      <c r="C5" s="175"/>
      <c r="D5" s="175"/>
      <c r="E5" s="175"/>
      <c r="F5" s="175"/>
      <c r="G5" s="175"/>
    </row>
    <row r="6" spans="1:7" ht="13.9" x14ac:dyDescent="0.25">
      <c r="A6" s="175" t="s">
        <v>219</v>
      </c>
      <c r="B6" s="203"/>
      <c r="C6" s="203"/>
      <c r="D6" s="203"/>
      <c r="E6" s="203"/>
      <c r="F6" s="203"/>
      <c r="G6" s="203"/>
    </row>
    <row r="7" spans="1:7" ht="14.45" thickBot="1" x14ac:dyDescent="0.3">
      <c r="A7" s="203"/>
      <c r="B7" s="203"/>
      <c r="C7" s="203"/>
      <c r="D7" s="203"/>
      <c r="E7" s="203"/>
      <c r="F7" s="203"/>
      <c r="G7" s="203"/>
    </row>
    <row r="8" spans="1:7" ht="13.9" x14ac:dyDescent="0.25">
      <c r="A8" s="206" t="s">
        <v>220</v>
      </c>
      <c r="B8" s="207"/>
      <c r="C8" s="207"/>
      <c r="D8" s="207"/>
      <c r="E8" s="207"/>
      <c r="F8" s="207"/>
      <c r="G8" s="208"/>
    </row>
    <row r="9" spans="1:7" ht="13.9" x14ac:dyDescent="0.25">
      <c r="A9" s="209" t="s">
        <v>221</v>
      </c>
      <c r="B9" s="203"/>
      <c r="C9" s="210">
        <v>921</v>
      </c>
      <c r="D9" s="210">
        <v>913</v>
      </c>
      <c r="E9" s="210">
        <v>907</v>
      </c>
      <c r="F9" s="210">
        <v>897</v>
      </c>
      <c r="G9" s="211">
        <v>880</v>
      </c>
    </row>
    <row r="10" spans="1:7" ht="13.9" x14ac:dyDescent="0.25">
      <c r="A10" s="209" t="s">
        <v>222</v>
      </c>
      <c r="B10" s="203"/>
      <c r="C10" s="212">
        <v>50.9</v>
      </c>
      <c r="D10" s="212">
        <v>51.2</v>
      </c>
      <c r="E10" s="212">
        <v>51.2</v>
      </c>
      <c r="F10" s="212">
        <v>51.4</v>
      </c>
      <c r="G10" s="213">
        <v>52</v>
      </c>
    </row>
    <row r="11" spans="1:7" ht="13.9" x14ac:dyDescent="0.25">
      <c r="A11" s="209" t="s">
        <v>223</v>
      </c>
      <c r="B11" s="203"/>
      <c r="C11" s="212">
        <v>17.3</v>
      </c>
      <c r="D11" s="212">
        <v>17.5</v>
      </c>
      <c r="E11" s="212">
        <v>17.7</v>
      </c>
      <c r="F11" s="212">
        <v>17.8</v>
      </c>
      <c r="G11" s="213">
        <v>17.8</v>
      </c>
    </row>
    <row r="12" spans="1:7" ht="13.9" x14ac:dyDescent="0.25">
      <c r="A12" s="209" t="s">
        <v>224</v>
      </c>
      <c r="B12" s="203"/>
      <c r="C12" s="210">
        <v>11</v>
      </c>
      <c r="D12" s="210">
        <v>11</v>
      </c>
      <c r="E12" s="210">
        <v>11</v>
      </c>
      <c r="F12" s="210">
        <v>11</v>
      </c>
      <c r="G12" s="211">
        <v>11</v>
      </c>
    </row>
    <row r="13" spans="1:7" ht="13.9" x14ac:dyDescent="0.25">
      <c r="A13" s="209" t="s">
        <v>225</v>
      </c>
      <c r="B13" s="203"/>
      <c r="C13" s="210">
        <v>95000</v>
      </c>
      <c r="D13" s="210">
        <v>95100</v>
      </c>
      <c r="E13" s="210">
        <v>95200</v>
      </c>
      <c r="F13" s="210">
        <v>95000</v>
      </c>
      <c r="G13" s="211">
        <v>94900</v>
      </c>
    </row>
    <row r="14" spans="1:7" ht="13.9" x14ac:dyDescent="0.25">
      <c r="A14" s="214"/>
      <c r="B14" s="203"/>
      <c r="C14" s="215"/>
      <c r="D14" s="215"/>
      <c r="E14" s="215"/>
      <c r="F14" s="215"/>
      <c r="G14" s="216"/>
    </row>
    <row r="15" spans="1:7" ht="13.9" x14ac:dyDescent="0.25">
      <c r="A15" s="217" t="s">
        <v>226</v>
      </c>
      <c r="B15" s="203"/>
      <c r="C15" s="215"/>
      <c r="D15" s="215"/>
      <c r="E15" s="215"/>
      <c r="F15" s="215"/>
      <c r="G15" s="216"/>
    </row>
    <row r="16" spans="1:7" ht="13.9" x14ac:dyDescent="0.25">
      <c r="A16" s="209" t="s">
        <v>221</v>
      </c>
      <c r="B16" s="203"/>
      <c r="C16" s="210">
        <v>54</v>
      </c>
      <c r="D16" s="210">
        <v>53</v>
      </c>
      <c r="E16" s="210">
        <v>51</v>
      </c>
      <c r="F16" s="210">
        <v>52</v>
      </c>
      <c r="G16" s="211">
        <v>52</v>
      </c>
    </row>
    <row r="17" spans="1:7" ht="13.9" x14ac:dyDescent="0.25">
      <c r="A17" s="209" t="s">
        <v>222</v>
      </c>
      <c r="B17" s="203"/>
      <c r="C17" s="218">
        <v>52.4</v>
      </c>
      <c r="D17" s="218">
        <v>52.5</v>
      </c>
      <c r="E17" s="218">
        <v>52.5</v>
      </c>
      <c r="F17" s="218">
        <v>52.4</v>
      </c>
      <c r="G17" s="213">
        <v>52.4</v>
      </c>
    </row>
    <row r="18" spans="1:7" ht="13.9" x14ac:dyDescent="0.25">
      <c r="A18" s="209" t="s">
        <v>227</v>
      </c>
      <c r="B18" s="203"/>
      <c r="C18" s="210">
        <v>36200</v>
      </c>
      <c r="D18" s="210">
        <v>36300</v>
      </c>
      <c r="E18" s="210">
        <v>36200</v>
      </c>
      <c r="F18" s="210">
        <v>36300</v>
      </c>
      <c r="G18" s="211">
        <v>36300</v>
      </c>
    </row>
    <row r="19" spans="1:7" ht="13.9" x14ac:dyDescent="0.25">
      <c r="A19" s="214"/>
      <c r="B19" s="203"/>
      <c r="C19" s="215"/>
      <c r="D19" s="215"/>
      <c r="E19" s="215"/>
      <c r="F19" s="215"/>
      <c r="G19" s="216"/>
    </row>
    <row r="20" spans="1:7" ht="13.9" x14ac:dyDescent="0.25">
      <c r="A20" s="217" t="s">
        <v>228</v>
      </c>
      <c r="B20" s="203"/>
      <c r="C20" s="215"/>
      <c r="D20" s="215"/>
      <c r="E20" s="215"/>
      <c r="F20" s="215"/>
      <c r="G20" s="216"/>
    </row>
    <row r="21" spans="1:7" ht="13.9" x14ac:dyDescent="0.25">
      <c r="A21" s="209" t="s">
        <v>221</v>
      </c>
      <c r="B21" s="203"/>
      <c r="C21" s="210">
        <v>915</v>
      </c>
      <c r="D21" s="210">
        <v>915</v>
      </c>
      <c r="E21" s="210">
        <v>917</v>
      </c>
      <c r="F21" s="210">
        <v>917</v>
      </c>
      <c r="G21" s="211">
        <v>920</v>
      </c>
    </row>
    <row r="22" spans="1:7" ht="13.9" x14ac:dyDescent="0.25">
      <c r="A22" s="209" t="s">
        <v>222</v>
      </c>
      <c r="B22" s="203"/>
      <c r="C22" s="212">
        <v>74.2</v>
      </c>
      <c r="D22" s="212">
        <v>74.2</v>
      </c>
      <c r="E22" s="212">
        <v>73.900000000000006</v>
      </c>
      <c r="F22" s="212">
        <v>73.5</v>
      </c>
      <c r="G22" s="213">
        <v>73</v>
      </c>
    </row>
    <row r="23" spans="1:7" ht="14.45" thickBot="1" x14ac:dyDescent="0.3">
      <c r="A23" s="219" t="s">
        <v>227</v>
      </c>
      <c r="B23" s="220"/>
      <c r="C23" s="221">
        <v>47500</v>
      </c>
      <c r="D23" s="221">
        <v>47600</v>
      </c>
      <c r="E23" s="221">
        <v>47700</v>
      </c>
      <c r="F23" s="221">
        <v>47700</v>
      </c>
      <c r="G23" s="222">
        <v>47500</v>
      </c>
    </row>
    <row r="24" spans="1:7" ht="13.9" x14ac:dyDescent="0.25">
      <c r="A24" s="203"/>
      <c r="B24" s="203"/>
      <c r="C24" s="203"/>
      <c r="D24" s="203"/>
      <c r="E24" s="203"/>
      <c r="F24" s="203"/>
      <c r="G24" s="203"/>
    </row>
    <row r="25" spans="1:7" ht="13.9" x14ac:dyDescent="0.25">
      <c r="A25" s="203"/>
      <c r="B25" s="203"/>
      <c r="C25" s="203"/>
      <c r="D25" s="203"/>
      <c r="E25" s="203"/>
      <c r="F25" s="203"/>
      <c r="G25" s="203"/>
    </row>
    <row r="26" spans="1:7" ht="13.9" x14ac:dyDescent="0.25">
      <c r="A26" s="175" t="s">
        <v>229</v>
      </c>
      <c r="B26" s="203"/>
      <c r="C26" s="203"/>
      <c r="D26" s="203"/>
      <c r="E26" s="203"/>
      <c r="F26" s="203"/>
      <c r="G26" s="203"/>
    </row>
    <row r="27" spans="1:7" ht="14.45" thickBot="1" x14ac:dyDescent="0.3">
      <c r="A27" s="175"/>
      <c r="B27" s="203"/>
      <c r="C27" s="203"/>
      <c r="D27" s="203"/>
      <c r="E27" s="203"/>
      <c r="F27" s="203"/>
      <c r="G27" s="203"/>
    </row>
    <row r="28" spans="1:7" x14ac:dyDescent="0.25">
      <c r="A28" s="223"/>
      <c r="B28" s="207"/>
      <c r="C28" s="207"/>
      <c r="D28" s="207"/>
      <c r="E28" s="207"/>
      <c r="F28" s="207"/>
      <c r="G28" s="208"/>
    </row>
    <row r="29" spans="1:7" x14ac:dyDescent="0.25">
      <c r="A29" s="217" t="s">
        <v>230</v>
      </c>
      <c r="B29" s="203"/>
      <c r="C29" s="203"/>
      <c r="D29" s="203"/>
      <c r="E29" s="203"/>
      <c r="F29" s="203"/>
      <c r="G29" s="224"/>
    </row>
    <row r="30" spans="1:7" x14ac:dyDescent="0.25">
      <c r="A30" s="214" t="s">
        <v>231</v>
      </c>
      <c r="B30" s="203"/>
      <c r="C30" s="210">
        <v>0</v>
      </c>
      <c r="D30" s="210">
        <v>663068.23698000005</v>
      </c>
      <c r="E30" s="210">
        <v>737646.23998000007</v>
      </c>
      <c r="F30" s="210">
        <v>727860.26398000005</v>
      </c>
      <c r="G30" s="211">
        <v>663717.45149723114</v>
      </c>
    </row>
    <row r="31" spans="1:7" x14ac:dyDescent="0.25">
      <c r="A31" s="214" t="s">
        <v>232</v>
      </c>
      <c r="B31" s="203"/>
      <c r="C31" s="210">
        <v>0</v>
      </c>
      <c r="D31" s="210">
        <v>0</v>
      </c>
      <c r="E31" s="210">
        <v>0</v>
      </c>
      <c r="F31" s="210">
        <v>598.09051723110679</v>
      </c>
      <c r="G31" s="211">
        <v>44927.329358913441</v>
      </c>
    </row>
    <row r="32" spans="1:7" x14ac:dyDescent="0.25">
      <c r="A32" s="214" t="s">
        <v>233</v>
      </c>
      <c r="B32" s="203"/>
      <c r="C32" s="210">
        <v>0</v>
      </c>
      <c r="D32" s="210">
        <v>-44762.5</v>
      </c>
      <c r="E32" s="210">
        <v>-44654</v>
      </c>
      <c r="F32" s="210">
        <v>-45740.9</v>
      </c>
      <c r="G32" s="211">
        <v>-45440.9</v>
      </c>
    </row>
    <row r="33" spans="1:7" x14ac:dyDescent="0.25">
      <c r="A33" s="214" t="s">
        <v>234</v>
      </c>
      <c r="B33" s="203"/>
      <c r="C33" s="210">
        <v>0</v>
      </c>
      <c r="D33" s="210">
        <v>-19900</v>
      </c>
      <c r="E33" s="210">
        <v>-22100</v>
      </c>
      <c r="F33" s="210">
        <v>-21800</v>
      </c>
      <c r="G33" s="211">
        <v>-19900</v>
      </c>
    </row>
    <row r="34" spans="1:7" x14ac:dyDescent="0.25">
      <c r="A34" s="214" t="s">
        <v>235</v>
      </c>
      <c r="B34" s="203"/>
      <c r="C34" s="225">
        <v>0</v>
      </c>
      <c r="D34" s="225">
        <v>139240.503</v>
      </c>
      <c r="E34" s="225">
        <v>56968.023999999998</v>
      </c>
      <c r="F34" s="225">
        <v>2799.9969999999998</v>
      </c>
      <c r="G34" s="226">
        <v>56317.451000000001</v>
      </c>
    </row>
    <row r="35" spans="1:7" x14ac:dyDescent="0.25">
      <c r="A35" s="214" t="s">
        <v>236</v>
      </c>
      <c r="B35" s="203"/>
      <c r="C35" s="210">
        <v>663068.23698000005</v>
      </c>
      <c r="D35" s="210">
        <v>737646.23998000007</v>
      </c>
      <c r="E35" s="210">
        <v>727860.26398000005</v>
      </c>
      <c r="F35" s="210">
        <v>663717.45149723114</v>
      </c>
      <c r="G35" s="211">
        <v>699621.33185614459</v>
      </c>
    </row>
    <row r="36" spans="1:7" x14ac:dyDescent="0.25">
      <c r="A36" s="214" t="s">
        <v>237</v>
      </c>
      <c r="B36" s="203"/>
      <c r="C36" s="227">
        <v>0</v>
      </c>
      <c r="D36" s="227">
        <v>0.21733</v>
      </c>
      <c r="E36" s="227">
        <v>7.9640000000000002E-2</v>
      </c>
      <c r="F36" s="227">
        <v>3.9700000000000013E-3</v>
      </c>
      <c r="G36" s="228">
        <v>8.4884386000000006E-2</v>
      </c>
    </row>
    <row r="37" spans="1:7" x14ac:dyDescent="0.25">
      <c r="A37" s="214"/>
      <c r="B37" s="203"/>
      <c r="C37" s="229"/>
      <c r="D37" s="229"/>
      <c r="E37" s="229"/>
      <c r="F37" s="229"/>
      <c r="G37" s="230"/>
    </row>
    <row r="38" spans="1:7" x14ac:dyDescent="0.25">
      <c r="A38" s="217" t="s">
        <v>238</v>
      </c>
      <c r="B38" s="203"/>
      <c r="C38" s="229"/>
      <c r="D38" s="229"/>
      <c r="E38" s="229"/>
      <c r="F38" s="229"/>
      <c r="G38" s="230"/>
    </row>
    <row r="39" spans="1:7" x14ac:dyDescent="0.25">
      <c r="A39" s="209" t="s">
        <v>239</v>
      </c>
      <c r="B39" s="203"/>
      <c r="C39" s="227">
        <v>0</v>
      </c>
      <c r="D39" s="227">
        <v>0.4</v>
      </c>
      <c r="E39" s="227">
        <v>0.39</v>
      </c>
      <c r="F39" s="227">
        <v>0.33</v>
      </c>
      <c r="G39" s="231">
        <v>0.36</v>
      </c>
    </row>
    <row r="40" spans="1:7" x14ac:dyDescent="0.25">
      <c r="A40" s="209" t="s">
        <v>240</v>
      </c>
      <c r="B40" s="203"/>
      <c r="C40" s="227">
        <v>0</v>
      </c>
      <c r="D40" s="227">
        <v>0.2</v>
      </c>
      <c r="E40" s="227">
        <v>0.2</v>
      </c>
      <c r="F40" s="227">
        <v>0.15</v>
      </c>
      <c r="G40" s="231">
        <v>0.16</v>
      </c>
    </row>
    <row r="41" spans="1:7" x14ac:dyDescent="0.25">
      <c r="A41" s="209" t="s">
        <v>241</v>
      </c>
      <c r="B41" s="203"/>
      <c r="C41" s="227">
        <v>0</v>
      </c>
      <c r="D41" s="227">
        <v>0.3</v>
      </c>
      <c r="E41" s="227">
        <v>0.3</v>
      </c>
      <c r="F41" s="227">
        <v>0.42</v>
      </c>
      <c r="G41" s="231">
        <v>0.39</v>
      </c>
    </row>
    <row r="42" spans="1:7" x14ac:dyDescent="0.25">
      <c r="A42" s="209" t="s">
        <v>242</v>
      </c>
      <c r="B42" s="203"/>
      <c r="C42" s="227">
        <v>0</v>
      </c>
      <c r="D42" s="227">
        <v>0.04</v>
      </c>
      <c r="E42" s="227">
        <v>0.05</v>
      </c>
      <c r="F42" s="227">
        <v>0.05</v>
      </c>
      <c r="G42" s="231">
        <v>0.04</v>
      </c>
    </row>
    <row r="43" spans="1:7" x14ac:dyDescent="0.25">
      <c r="A43" s="209" t="s">
        <v>243</v>
      </c>
      <c r="B43" s="203"/>
      <c r="C43" s="227">
        <v>0</v>
      </c>
      <c r="D43" s="227">
        <v>0.04</v>
      </c>
      <c r="E43" s="227">
        <v>0.04</v>
      </c>
      <c r="F43" s="227">
        <v>0.02</v>
      </c>
      <c r="G43" s="231">
        <v>0.03</v>
      </c>
    </row>
    <row r="44" spans="1:7" x14ac:dyDescent="0.25">
      <c r="A44" s="209" t="s">
        <v>244</v>
      </c>
      <c r="B44" s="203"/>
      <c r="C44" s="232">
        <v>0</v>
      </c>
      <c r="D44" s="232">
        <v>0.02</v>
      </c>
      <c r="E44" s="232">
        <v>0.02</v>
      </c>
      <c r="F44" s="232">
        <v>0.03</v>
      </c>
      <c r="G44" s="233">
        <v>0.02</v>
      </c>
    </row>
    <row r="45" spans="1:7" x14ac:dyDescent="0.25">
      <c r="A45" s="209" t="s">
        <v>245</v>
      </c>
      <c r="B45" s="203"/>
      <c r="C45" s="229">
        <v>0</v>
      </c>
      <c r="D45" s="229">
        <v>1.0000000000000002</v>
      </c>
      <c r="E45" s="229">
        <v>1.0000000000000002</v>
      </c>
      <c r="F45" s="229">
        <v>1</v>
      </c>
      <c r="G45" s="230">
        <v>1</v>
      </c>
    </row>
    <row r="46" spans="1:7" x14ac:dyDescent="0.25">
      <c r="A46" s="209"/>
      <c r="B46" s="203"/>
      <c r="C46" s="229"/>
      <c r="D46" s="229"/>
      <c r="E46" s="229"/>
      <c r="F46" s="229"/>
      <c r="G46" s="230"/>
    </row>
    <row r="47" spans="1:7" x14ac:dyDescent="0.25">
      <c r="A47" s="217" t="s">
        <v>246</v>
      </c>
      <c r="B47" s="203"/>
      <c r="C47" s="229"/>
      <c r="D47" s="229"/>
      <c r="E47" s="229"/>
      <c r="F47" s="229"/>
      <c r="G47" s="230"/>
    </row>
    <row r="48" spans="1:7" x14ac:dyDescent="0.25">
      <c r="A48" s="209" t="s">
        <v>239</v>
      </c>
      <c r="B48" s="203"/>
      <c r="C48" s="227">
        <v>0</v>
      </c>
      <c r="D48" s="227">
        <v>0.32200000000000001</v>
      </c>
      <c r="E48" s="227">
        <v>0.13500000000000001</v>
      </c>
      <c r="F48" s="227">
        <v>1.2999999999999999E-2</v>
      </c>
      <c r="G48" s="231">
        <v>0.11799999999999999</v>
      </c>
    </row>
    <row r="49" spans="1:10" x14ac:dyDescent="0.25">
      <c r="A49" s="209" t="s">
        <v>240</v>
      </c>
      <c r="B49" s="203"/>
      <c r="C49" s="227">
        <v>0</v>
      </c>
      <c r="D49" s="227">
        <v>0.376</v>
      </c>
      <c r="E49" s="227">
        <v>7.3999999999999996E-2</v>
      </c>
      <c r="F49" s="227">
        <v>-3.7999999999999999E-2</v>
      </c>
      <c r="G49" s="231">
        <v>0.182</v>
      </c>
    </row>
    <row r="50" spans="1:10" x14ac:dyDescent="0.25">
      <c r="A50" s="209" t="s">
        <v>241</v>
      </c>
      <c r="B50" s="203"/>
      <c r="C50" s="227">
        <v>0</v>
      </c>
      <c r="D50" s="227">
        <v>1.1900000000000001E-2</v>
      </c>
      <c r="E50" s="227">
        <v>0.01</v>
      </c>
      <c r="F50" s="227">
        <v>1.2E-2</v>
      </c>
      <c r="G50" s="231">
        <v>2.5000000000000001E-2</v>
      </c>
    </row>
    <row r="51" spans="1:10" x14ac:dyDescent="0.25">
      <c r="A51" s="209" t="s">
        <v>242</v>
      </c>
      <c r="B51" s="203"/>
      <c r="C51" s="227">
        <v>0</v>
      </c>
      <c r="D51" s="227">
        <v>0.221</v>
      </c>
      <c r="E51" s="227">
        <v>-5.7000000000000002E-2</v>
      </c>
      <c r="F51" s="227">
        <v>-2E-3</v>
      </c>
      <c r="G51" s="231">
        <v>2.5000000000000001E-2</v>
      </c>
    </row>
    <row r="52" spans="1:10" x14ac:dyDescent="0.25">
      <c r="A52" s="209" t="s">
        <v>243</v>
      </c>
      <c r="B52" s="203"/>
      <c r="C52" s="227">
        <v>0</v>
      </c>
      <c r="D52" s="227">
        <v>2.3E-2</v>
      </c>
      <c r="E52" s="227">
        <v>0.30099999999999999</v>
      </c>
      <c r="F52" s="227">
        <v>2.1999999999999999E-2</v>
      </c>
      <c r="G52" s="231">
        <v>8.3000000000000004E-2</v>
      </c>
    </row>
    <row r="53" spans="1:10" ht="15.75" thickBot="1" x14ac:dyDescent="0.3">
      <c r="A53" s="219" t="s">
        <v>244</v>
      </c>
      <c r="B53" s="220"/>
      <c r="C53" s="234">
        <v>0</v>
      </c>
      <c r="D53" s="234">
        <v>0</v>
      </c>
      <c r="E53" s="234">
        <v>0</v>
      </c>
      <c r="F53" s="234">
        <v>0</v>
      </c>
      <c r="G53" s="235">
        <v>2.2193E-3</v>
      </c>
    </row>
    <row r="54" spans="1:10" x14ac:dyDescent="0.25">
      <c r="A54" s="236"/>
      <c r="B54" s="203"/>
      <c r="C54" s="237"/>
      <c r="D54" s="237"/>
      <c r="E54" s="237"/>
      <c r="F54" s="237"/>
      <c r="G54" s="237"/>
    </row>
    <row r="55" spans="1:10" x14ac:dyDescent="0.25">
      <c r="A55" s="205" t="s">
        <v>247</v>
      </c>
      <c r="B55" s="203"/>
      <c r="C55" s="229"/>
      <c r="D55" s="229"/>
      <c r="E55" s="229"/>
      <c r="F55" s="229"/>
      <c r="G55" s="229"/>
    </row>
    <row r="56" spans="1:10" x14ac:dyDescent="0.25">
      <c r="A56" s="238"/>
      <c r="C56" s="239"/>
      <c r="D56" s="239"/>
      <c r="E56" s="239"/>
      <c r="F56" s="239"/>
      <c r="G56" s="239"/>
    </row>
    <row r="57" spans="1:10" x14ac:dyDescent="0.25">
      <c r="A57" s="238"/>
      <c r="C57" s="239"/>
      <c r="D57" s="239"/>
      <c r="E57" s="239"/>
      <c r="F57" s="239"/>
      <c r="G57" s="239"/>
    </row>
    <row r="58" spans="1:10" x14ac:dyDescent="0.25">
      <c r="A58" s="205"/>
      <c r="B58" s="203"/>
      <c r="C58" s="175">
        <v>2017</v>
      </c>
      <c r="D58" s="175">
        <v>2018</v>
      </c>
      <c r="E58" s="175">
        <v>2019</v>
      </c>
      <c r="F58" s="175">
        <v>2020</v>
      </c>
      <c r="G58" s="175">
        <v>2021</v>
      </c>
    </row>
    <row r="59" spans="1:10" x14ac:dyDescent="0.25">
      <c r="A59" s="203"/>
      <c r="B59" s="203"/>
      <c r="C59" s="175"/>
      <c r="D59" s="175"/>
      <c r="E59" s="175"/>
      <c r="F59" s="175"/>
      <c r="G59" s="175"/>
      <c r="I59" s="1"/>
      <c r="J59" s="1"/>
    </row>
    <row r="60" spans="1:10" x14ac:dyDescent="0.25">
      <c r="A60" s="175" t="s">
        <v>248</v>
      </c>
      <c r="B60" s="203"/>
      <c r="C60" s="203"/>
      <c r="D60" s="203"/>
      <c r="E60" s="203"/>
      <c r="F60" s="203"/>
      <c r="G60" s="203"/>
      <c r="I60" s="1"/>
      <c r="J60" s="1"/>
    </row>
    <row r="61" spans="1:10" ht="15.75" thickBot="1" x14ac:dyDescent="0.3">
      <c r="A61" s="203"/>
      <c r="B61" s="203"/>
      <c r="C61" s="203"/>
      <c r="D61" s="203"/>
      <c r="E61" s="203"/>
      <c r="F61" s="203"/>
      <c r="G61" s="203"/>
      <c r="I61" s="1"/>
      <c r="J61" s="1"/>
    </row>
    <row r="62" spans="1:10" x14ac:dyDescent="0.25">
      <c r="A62" s="206" t="s">
        <v>249</v>
      </c>
      <c r="B62" s="207"/>
      <c r="C62" s="207"/>
      <c r="D62" s="207"/>
      <c r="E62" s="207"/>
      <c r="F62" s="207"/>
      <c r="G62" s="208"/>
      <c r="I62" s="1"/>
      <c r="J62" s="1"/>
    </row>
    <row r="63" spans="1:10" x14ac:dyDescent="0.25">
      <c r="A63" s="209" t="s">
        <v>250</v>
      </c>
      <c r="B63" s="203"/>
      <c r="C63" s="210">
        <v>192172.14332883758</v>
      </c>
      <c r="D63" s="210">
        <v>261374.77012080367</v>
      </c>
      <c r="E63" s="210">
        <v>258184.22624813684</v>
      </c>
      <c r="F63" s="210">
        <v>271988.15718553233</v>
      </c>
      <c r="G63" s="211">
        <v>281802.82780899183</v>
      </c>
    </row>
    <row r="64" spans="1:10" x14ac:dyDescent="0.25">
      <c r="A64" s="209" t="s">
        <v>251</v>
      </c>
      <c r="B64" s="203"/>
      <c r="C64" s="210">
        <v>12740.7589947992</v>
      </c>
      <c r="D64" s="210">
        <v>12806.466463318788</v>
      </c>
      <c r="E64" s="210">
        <v>12601.659340046743</v>
      </c>
      <c r="F64" s="210">
        <v>13386.844750098495</v>
      </c>
      <c r="G64" s="211">
        <v>13218.392131395403</v>
      </c>
    </row>
    <row r="65" spans="1:7" x14ac:dyDescent="0.25">
      <c r="A65" s="209" t="s">
        <v>252</v>
      </c>
      <c r="B65" s="203"/>
      <c r="C65" s="225">
        <v>404851.36000098404</v>
      </c>
      <c r="D65" s="225">
        <v>412573.38437457534</v>
      </c>
      <c r="E65" s="225">
        <v>421276.49422578915</v>
      </c>
      <c r="F65" s="225">
        <v>437262.93491749372</v>
      </c>
      <c r="G65" s="226">
        <v>448566.91960155329</v>
      </c>
    </row>
    <row r="66" spans="1:7" x14ac:dyDescent="0.25">
      <c r="A66" s="209" t="s">
        <v>253</v>
      </c>
      <c r="B66" s="203"/>
      <c r="C66" s="240">
        <v>609764.26232462085</v>
      </c>
      <c r="D66" s="240">
        <v>686754.62095869775</v>
      </c>
      <c r="E66" s="240">
        <v>692062.37981397274</v>
      </c>
      <c r="F66" s="240">
        <v>722637.93685312453</v>
      </c>
      <c r="G66" s="241">
        <v>743588.13954194053</v>
      </c>
    </row>
    <row r="67" spans="1:7" x14ac:dyDescent="0.25">
      <c r="A67" s="209"/>
      <c r="B67" s="203"/>
      <c r="C67" s="215"/>
      <c r="D67" s="215"/>
      <c r="E67" s="215"/>
      <c r="F67" s="215"/>
      <c r="G67" s="216"/>
    </row>
    <row r="68" spans="1:7" x14ac:dyDescent="0.25">
      <c r="A68" s="217" t="s">
        <v>254</v>
      </c>
      <c r="B68" s="203"/>
      <c r="C68" s="210">
        <v>663068.23698000005</v>
      </c>
      <c r="D68" s="210">
        <v>737646.23998000007</v>
      </c>
      <c r="E68" s="210">
        <v>727860.26398000005</v>
      </c>
      <c r="F68" s="210">
        <v>663717.45149723114</v>
      </c>
      <c r="G68" s="211">
        <v>699621.33185614459</v>
      </c>
    </row>
    <row r="69" spans="1:7" x14ac:dyDescent="0.25">
      <c r="A69" s="217"/>
      <c r="B69" s="203"/>
      <c r="C69" s="210"/>
      <c r="D69" s="210"/>
      <c r="E69" s="210"/>
      <c r="F69" s="210"/>
      <c r="G69" s="211"/>
    </row>
    <row r="70" spans="1:7" x14ac:dyDescent="0.25">
      <c r="A70" s="242" t="s">
        <v>255</v>
      </c>
      <c r="B70" s="203"/>
      <c r="C70" s="210">
        <v>-53303.974655379177</v>
      </c>
      <c r="D70" s="210">
        <v>-50891.61902130222</v>
      </c>
      <c r="E70" s="210">
        <v>-35797.88416602731</v>
      </c>
      <c r="F70" s="210">
        <v>58920.485355893376</v>
      </c>
      <c r="G70" s="211">
        <v>43966.807685796026</v>
      </c>
    </row>
    <row r="71" spans="1:7" x14ac:dyDescent="0.25">
      <c r="A71" s="214"/>
      <c r="B71" s="203"/>
      <c r="C71" s="215"/>
      <c r="D71" s="215"/>
      <c r="E71" s="215"/>
      <c r="F71" s="215"/>
      <c r="G71" s="216"/>
    </row>
    <row r="72" spans="1:7" x14ac:dyDescent="0.25">
      <c r="A72" s="242" t="s">
        <v>256</v>
      </c>
      <c r="B72" s="203"/>
      <c r="C72" s="176">
        <v>0</v>
      </c>
      <c r="D72" s="176">
        <v>0</v>
      </c>
      <c r="E72" s="176">
        <v>0</v>
      </c>
      <c r="F72" s="176">
        <v>0</v>
      </c>
      <c r="G72" s="177">
        <v>0</v>
      </c>
    </row>
    <row r="73" spans="1:7" x14ac:dyDescent="0.25">
      <c r="A73" s="217"/>
      <c r="B73" s="203"/>
      <c r="C73" s="176"/>
      <c r="D73" s="176"/>
      <c r="E73" s="176"/>
      <c r="F73" s="176"/>
      <c r="G73" s="177"/>
    </row>
    <row r="74" spans="1:7" x14ac:dyDescent="0.25">
      <c r="A74" s="242" t="s">
        <v>257</v>
      </c>
      <c r="B74" s="203"/>
      <c r="C74" s="176">
        <v>0</v>
      </c>
      <c r="D74" s="176">
        <v>0</v>
      </c>
      <c r="E74" s="176">
        <v>0</v>
      </c>
      <c r="F74" s="176">
        <v>0</v>
      </c>
      <c r="G74" s="177">
        <v>0</v>
      </c>
    </row>
    <row r="75" spans="1:7" x14ac:dyDescent="0.25">
      <c r="A75" s="214"/>
      <c r="B75" s="203"/>
      <c r="C75" s="215"/>
      <c r="D75" s="215"/>
      <c r="E75" s="215"/>
      <c r="F75" s="215"/>
      <c r="G75" s="216"/>
    </row>
    <row r="76" spans="1:7" x14ac:dyDescent="0.25">
      <c r="A76" s="217" t="s">
        <v>258</v>
      </c>
      <c r="B76" s="203"/>
      <c r="C76" s="210">
        <v>33917.904666046081</v>
      </c>
      <c r="D76" s="210">
        <v>37033.317586208585</v>
      </c>
      <c r="E76" s="210">
        <v>36395.974683258413</v>
      </c>
      <c r="F76" s="210">
        <v>35192.284562910427</v>
      </c>
      <c r="G76" s="211">
        <v>36841.809902741312</v>
      </c>
    </row>
    <row r="77" spans="1:7" x14ac:dyDescent="0.25">
      <c r="A77" s="214"/>
      <c r="B77" s="203"/>
      <c r="C77" s="215"/>
      <c r="D77" s="215"/>
      <c r="E77" s="215"/>
      <c r="F77" s="215"/>
      <c r="G77" s="216"/>
    </row>
    <row r="78" spans="1:7" x14ac:dyDescent="0.25">
      <c r="A78" s="242" t="s">
        <v>259</v>
      </c>
      <c r="B78" s="203"/>
      <c r="C78" s="176">
        <v>0</v>
      </c>
      <c r="D78" s="176">
        <v>0</v>
      </c>
      <c r="E78" s="176">
        <v>0</v>
      </c>
      <c r="F78" s="176">
        <v>9735.044796003016</v>
      </c>
      <c r="G78" s="177">
        <v>8364.8569117183906</v>
      </c>
    </row>
    <row r="79" spans="1:7" x14ac:dyDescent="0.25">
      <c r="A79" s="214"/>
      <c r="B79" s="203"/>
      <c r="C79" s="215"/>
      <c r="D79" s="215"/>
      <c r="E79" s="215"/>
      <c r="F79" s="215"/>
      <c r="G79" s="216"/>
    </row>
    <row r="80" spans="1:7" x14ac:dyDescent="0.25">
      <c r="A80" s="242" t="s">
        <v>260</v>
      </c>
      <c r="B80" s="203"/>
      <c r="C80" s="176">
        <v>0</v>
      </c>
      <c r="D80" s="176">
        <v>0</v>
      </c>
      <c r="E80" s="176">
        <v>598.09051723110679</v>
      </c>
      <c r="F80" s="176">
        <v>44927.329358913441</v>
      </c>
      <c r="G80" s="177">
        <v>45206.666814459706</v>
      </c>
    </row>
    <row r="81" spans="1:7" x14ac:dyDescent="0.25">
      <c r="A81" s="214"/>
      <c r="B81" s="203"/>
      <c r="C81" s="203"/>
      <c r="D81" s="203"/>
      <c r="E81" s="203"/>
      <c r="F81" s="203"/>
      <c r="G81" s="224"/>
    </row>
    <row r="82" spans="1:7" x14ac:dyDescent="0.25">
      <c r="A82" s="217" t="s">
        <v>261</v>
      </c>
      <c r="B82" s="203"/>
      <c r="C82" s="178">
        <v>1.0873999999999999</v>
      </c>
      <c r="D82" s="178">
        <v>1.0741000000000001</v>
      </c>
      <c r="E82" s="178">
        <v>1.0517000000000001</v>
      </c>
      <c r="F82" s="178">
        <v>0.91839999999999999</v>
      </c>
      <c r="G82" s="179">
        <v>0.94079999999999997</v>
      </c>
    </row>
    <row r="83" spans="1:7" x14ac:dyDescent="0.25">
      <c r="A83" s="217" t="s">
        <v>262</v>
      </c>
      <c r="B83" s="203"/>
      <c r="C83" s="237">
        <v>1.0873999999999999</v>
      </c>
      <c r="D83" s="178">
        <v>1.0741000000000001</v>
      </c>
      <c r="E83" s="178">
        <v>1.0517000000000001</v>
      </c>
      <c r="F83" s="178">
        <v>0.91839999999999999</v>
      </c>
      <c r="G83" s="179">
        <v>0.94079999999999997</v>
      </c>
    </row>
    <row r="84" spans="1:7" ht="13.9" hidden="1" x14ac:dyDescent="0.25">
      <c r="A84" s="214"/>
      <c r="B84" s="203"/>
      <c r="C84" s="203"/>
      <c r="D84" s="203"/>
      <c r="E84" s="203"/>
      <c r="F84" s="203"/>
      <c r="G84" s="224"/>
    </row>
    <row r="85" spans="1:7" x14ac:dyDescent="0.25">
      <c r="A85" s="209"/>
      <c r="B85" s="203"/>
      <c r="C85" s="243"/>
      <c r="D85" s="243"/>
      <c r="E85" s="243"/>
      <c r="F85" s="243"/>
      <c r="G85" s="244"/>
    </row>
    <row r="86" spans="1:7" x14ac:dyDescent="0.25">
      <c r="A86" s="214"/>
      <c r="B86" s="203"/>
      <c r="C86" s="243"/>
      <c r="D86" s="243"/>
      <c r="E86" s="243"/>
      <c r="F86" s="243"/>
      <c r="G86" s="244"/>
    </row>
    <row r="87" spans="1:7" x14ac:dyDescent="0.25">
      <c r="A87" s="242" t="s">
        <v>263</v>
      </c>
      <c r="B87" s="203"/>
      <c r="C87" s="203"/>
      <c r="D87" s="203"/>
      <c r="E87" s="203"/>
      <c r="F87" s="203"/>
      <c r="G87" s="224"/>
    </row>
    <row r="88" spans="1:7" x14ac:dyDescent="0.25">
      <c r="A88" s="209" t="s">
        <v>264</v>
      </c>
      <c r="B88" s="203"/>
      <c r="C88" s="245">
        <v>6.5975622252989127E-2</v>
      </c>
      <c r="D88" s="245">
        <v>6.4151976470513752E-2</v>
      </c>
      <c r="E88" s="245">
        <v>6.2159005878291977E-2</v>
      </c>
      <c r="F88" s="245">
        <v>6.0273232503684951E-2</v>
      </c>
      <c r="G88" s="246">
        <v>5.8441646315146381E-2</v>
      </c>
    </row>
    <row r="89" spans="1:7" x14ac:dyDescent="0.25">
      <c r="A89" s="209" t="s">
        <v>265</v>
      </c>
      <c r="B89" s="203"/>
      <c r="C89" s="245">
        <v>3.7499999999999999E-2</v>
      </c>
      <c r="D89" s="245">
        <v>0.04</v>
      </c>
      <c r="E89" s="245">
        <v>3.5000000000000003E-2</v>
      </c>
      <c r="F89" s="245">
        <v>3.5000000000000003E-2</v>
      </c>
      <c r="G89" s="246">
        <v>3.5000000000000003E-2</v>
      </c>
    </row>
    <row r="90" spans="1:7" ht="16.5" customHeight="1" x14ac:dyDescent="0.25">
      <c r="A90" s="209" t="s">
        <v>266</v>
      </c>
      <c r="B90" s="203"/>
      <c r="C90" s="245">
        <v>0.03</v>
      </c>
      <c r="D90" s="245">
        <v>0.03</v>
      </c>
      <c r="E90" s="245">
        <v>2.5000000000000001E-2</v>
      </c>
      <c r="F90" s="245">
        <v>2.5000000000000001E-2</v>
      </c>
      <c r="G90" s="246">
        <v>2.5000000000000001E-2</v>
      </c>
    </row>
    <row r="91" spans="1:7" ht="45" x14ac:dyDescent="0.25">
      <c r="A91" s="209" t="s">
        <v>267</v>
      </c>
      <c r="B91" s="203"/>
      <c r="C91" s="247" t="s">
        <v>268</v>
      </c>
      <c r="D91" s="247" t="s">
        <v>269</v>
      </c>
      <c r="E91" s="247" t="s">
        <v>270</v>
      </c>
      <c r="F91" s="247" t="s">
        <v>271</v>
      </c>
      <c r="G91" s="248" t="s">
        <v>272</v>
      </c>
    </row>
    <row r="92" spans="1:7" ht="15.75" customHeight="1" x14ac:dyDescent="0.25">
      <c r="A92" s="249" t="s">
        <v>273</v>
      </c>
      <c r="B92" s="203"/>
      <c r="C92" s="250" t="s">
        <v>274</v>
      </c>
      <c r="D92" s="250"/>
      <c r="E92" s="250"/>
      <c r="F92" s="250"/>
      <c r="G92" s="251"/>
    </row>
    <row r="93" spans="1:7" ht="19.5" customHeight="1" x14ac:dyDescent="0.25">
      <c r="A93" s="209" t="s">
        <v>275</v>
      </c>
      <c r="B93" s="203"/>
      <c r="C93" s="252" t="s">
        <v>276</v>
      </c>
      <c r="D93" s="252"/>
      <c r="E93" s="252"/>
      <c r="F93" s="252"/>
      <c r="G93" s="253"/>
    </row>
    <row r="94" spans="1:7" ht="19.5" customHeight="1" x14ac:dyDescent="0.25">
      <c r="A94" s="209" t="s">
        <v>277</v>
      </c>
      <c r="B94" s="203"/>
      <c r="C94" s="252" t="s">
        <v>278</v>
      </c>
      <c r="D94" s="252"/>
      <c r="E94" s="252"/>
      <c r="F94" s="252"/>
      <c r="G94" s="253"/>
    </row>
    <row r="95" spans="1:7" ht="19.5" customHeight="1" x14ac:dyDescent="0.25">
      <c r="A95" s="254" t="s">
        <v>279</v>
      </c>
      <c r="B95" s="203"/>
      <c r="C95" s="180">
        <v>19900</v>
      </c>
      <c r="D95" s="181">
        <v>22100</v>
      </c>
      <c r="E95" s="181">
        <v>21800</v>
      </c>
      <c r="F95" s="181">
        <v>19900</v>
      </c>
      <c r="G95" s="182">
        <v>21000</v>
      </c>
    </row>
    <row r="96" spans="1:7" ht="21.75" customHeight="1" x14ac:dyDescent="0.25">
      <c r="A96" s="254" t="s">
        <v>280</v>
      </c>
      <c r="B96" s="203"/>
      <c r="C96" s="250" t="s">
        <v>281</v>
      </c>
      <c r="D96" s="250"/>
      <c r="E96" s="250"/>
      <c r="F96" s="250"/>
      <c r="G96" s="251"/>
    </row>
    <row r="97" spans="1:10" ht="20.25" customHeight="1" thickBot="1" x14ac:dyDescent="0.3">
      <c r="A97" s="255" t="s">
        <v>282</v>
      </c>
      <c r="B97" s="220"/>
      <c r="C97" s="256" t="s">
        <v>283</v>
      </c>
      <c r="D97" s="256"/>
      <c r="E97" s="256"/>
      <c r="F97" s="256"/>
      <c r="G97" s="257"/>
    </row>
    <row r="98" spans="1:10" x14ac:dyDescent="0.25">
      <c r="A98" s="203"/>
      <c r="B98" s="203"/>
      <c r="C98" s="203"/>
      <c r="D98" s="203"/>
      <c r="E98" s="203"/>
      <c r="F98" s="203"/>
      <c r="G98" s="203"/>
    </row>
    <row r="99" spans="1:10" x14ac:dyDescent="0.25">
      <c r="A99" s="205" t="s">
        <v>247</v>
      </c>
      <c r="B99" s="203"/>
      <c r="C99" s="203"/>
      <c r="D99" s="203"/>
      <c r="E99" s="203"/>
      <c r="F99" s="203"/>
      <c r="G99" s="203"/>
    </row>
    <row r="100" spans="1:10" x14ac:dyDescent="0.25">
      <c r="A100" s="238"/>
    </row>
    <row r="101" spans="1:10" x14ac:dyDescent="0.25">
      <c r="A101" s="238"/>
    </row>
    <row r="102" spans="1:10" x14ac:dyDescent="0.25">
      <c r="A102" s="202" t="s">
        <v>217</v>
      </c>
      <c r="B102" s="203"/>
      <c r="C102" s="203"/>
      <c r="D102" s="203"/>
      <c r="E102" s="203"/>
      <c r="F102" s="203"/>
      <c r="G102" s="203"/>
    </row>
    <row r="103" spans="1:10" x14ac:dyDescent="0.25">
      <c r="A103" s="205" t="s">
        <v>218</v>
      </c>
      <c r="B103" s="203"/>
      <c r="C103" s="203"/>
      <c r="D103" s="203"/>
      <c r="E103" s="203"/>
      <c r="F103" s="203"/>
      <c r="G103" s="203"/>
      <c r="I103" s="1"/>
      <c r="J103" s="1"/>
    </row>
    <row r="104" spans="1:10" x14ac:dyDescent="0.25">
      <c r="A104" s="205"/>
      <c r="B104" s="203"/>
      <c r="C104" s="203"/>
      <c r="D104" s="203"/>
      <c r="E104" s="203"/>
      <c r="F104" s="203"/>
      <c r="G104" s="203"/>
      <c r="I104" s="1"/>
      <c r="J104" s="1"/>
    </row>
    <row r="105" spans="1:10" x14ac:dyDescent="0.25">
      <c r="A105" s="175"/>
      <c r="B105" s="203"/>
      <c r="C105" s="175">
        <v>2017</v>
      </c>
      <c r="D105" s="175">
        <v>2018</v>
      </c>
      <c r="E105" s="175">
        <v>2019</v>
      </c>
      <c r="F105" s="175">
        <v>2020</v>
      </c>
      <c r="G105" s="175">
        <v>2021</v>
      </c>
      <c r="I105" s="1"/>
      <c r="J105" s="1"/>
    </row>
    <row r="106" spans="1:10" x14ac:dyDescent="0.25">
      <c r="A106" s="175"/>
      <c r="B106" s="203"/>
      <c r="C106" s="175"/>
      <c r="D106" s="175"/>
      <c r="E106" s="175"/>
      <c r="F106" s="175"/>
      <c r="G106" s="175"/>
      <c r="I106" s="1"/>
      <c r="J106" s="1"/>
    </row>
    <row r="107" spans="1:10" x14ac:dyDescent="0.25">
      <c r="A107" s="175" t="s">
        <v>284</v>
      </c>
      <c r="B107" s="203"/>
      <c r="C107" s="175"/>
      <c r="D107" s="175"/>
      <c r="E107" s="175"/>
      <c r="F107" s="175"/>
      <c r="G107" s="175"/>
      <c r="I107" s="1"/>
      <c r="J107" s="1"/>
    </row>
    <row r="108" spans="1:10" ht="15.75" thickBot="1" x14ac:dyDescent="0.3">
      <c r="A108" s="203"/>
      <c r="B108" s="203"/>
      <c r="C108" s="203"/>
      <c r="D108" s="203"/>
      <c r="E108" s="203"/>
      <c r="F108" s="203"/>
      <c r="G108" s="203"/>
    </row>
    <row r="109" spans="1:10" x14ac:dyDescent="0.25">
      <c r="A109" s="258" t="s">
        <v>285</v>
      </c>
      <c r="B109" s="207"/>
      <c r="C109" s="207"/>
      <c r="D109" s="207"/>
      <c r="E109" s="207"/>
      <c r="F109" s="207"/>
      <c r="G109" s="208"/>
    </row>
    <row r="110" spans="1:10" x14ac:dyDescent="0.25">
      <c r="A110" s="209"/>
      <c r="B110" s="203"/>
      <c r="C110" s="203"/>
      <c r="D110" s="203"/>
      <c r="E110" s="203"/>
      <c r="F110" s="203"/>
      <c r="G110" s="224"/>
    </row>
    <row r="111" spans="1:10" x14ac:dyDescent="0.25">
      <c r="A111" s="209" t="s">
        <v>286</v>
      </c>
      <c r="B111" s="203"/>
      <c r="C111" s="210">
        <v>-855039.94799999997</v>
      </c>
      <c r="D111" s="210">
        <v>-767537.72199999995</v>
      </c>
      <c r="E111" s="210">
        <v>-806503.91899999999</v>
      </c>
      <c r="F111" s="210">
        <v>-801623.37300000002</v>
      </c>
      <c r="G111" s="211">
        <v>-800560.28500000003</v>
      </c>
    </row>
    <row r="112" spans="1:10" x14ac:dyDescent="0.25">
      <c r="A112" s="209"/>
      <c r="B112" s="203"/>
      <c r="C112" s="210"/>
      <c r="D112" s="210"/>
      <c r="E112" s="210"/>
      <c r="F112" s="210"/>
      <c r="G112" s="211"/>
    </row>
    <row r="113" spans="1:7" x14ac:dyDescent="0.25">
      <c r="A113" s="209" t="s">
        <v>287</v>
      </c>
      <c r="B113" s="203"/>
      <c r="C113" s="210">
        <v>-983046.98931530013</v>
      </c>
      <c r="D113" s="210">
        <v>-887524.91012427409</v>
      </c>
      <c r="E113" s="210">
        <v>-929078.0284660192</v>
      </c>
      <c r="F113" s="210">
        <v>-924072.24432226305</v>
      </c>
      <c r="G113" s="211">
        <v>-925246.08175999997</v>
      </c>
    </row>
    <row r="114" spans="1:7" x14ac:dyDescent="0.25">
      <c r="A114" s="209" t="s">
        <v>288</v>
      </c>
      <c r="B114" s="203"/>
      <c r="C114" s="225">
        <v>663068.23698000005</v>
      </c>
      <c r="D114" s="225">
        <v>737646.23998000007</v>
      </c>
      <c r="E114" s="225">
        <v>727860.26398000005</v>
      </c>
      <c r="F114" s="225">
        <v>663717.45149723114</v>
      </c>
      <c r="G114" s="226">
        <v>699621.33185614459</v>
      </c>
    </row>
    <row r="115" spans="1:7" x14ac:dyDescent="0.25">
      <c r="A115" s="209" t="s">
        <v>289</v>
      </c>
      <c r="B115" s="203"/>
      <c r="C115" s="210">
        <v>-319978.75233530009</v>
      </c>
      <c r="D115" s="210">
        <v>-149878.6701442741</v>
      </c>
      <c r="E115" s="210">
        <v>-201217.76448601912</v>
      </c>
      <c r="F115" s="210">
        <v>-260354.79282503188</v>
      </c>
      <c r="G115" s="211">
        <v>-225624.74990385544</v>
      </c>
    </row>
    <row r="116" spans="1:7" x14ac:dyDescent="0.25">
      <c r="A116" s="209"/>
      <c r="B116" s="203"/>
      <c r="C116" s="210"/>
      <c r="D116" s="210"/>
      <c r="E116" s="210"/>
      <c r="F116" s="210"/>
      <c r="G116" s="211"/>
    </row>
    <row r="117" spans="1:7" x14ac:dyDescent="0.25">
      <c r="A117" s="214" t="s">
        <v>290</v>
      </c>
      <c r="B117" s="203"/>
      <c r="C117" s="210">
        <v>0</v>
      </c>
      <c r="D117" s="210">
        <v>0</v>
      </c>
      <c r="E117" s="210">
        <v>0</v>
      </c>
      <c r="F117" s="210">
        <v>0</v>
      </c>
      <c r="G117" s="211">
        <v>0</v>
      </c>
    </row>
    <row r="118" spans="1:7" x14ac:dyDescent="0.25">
      <c r="A118" s="214" t="s">
        <v>291</v>
      </c>
      <c r="B118" s="203"/>
      <c r="C118" s="225">
        <v>310227.74885030009</v>
      </c>
      <c r="D118" s="225">
        <v>92200.732436171194</v>
      </c>
      <c r="E118" s="225">
        <v>116348.56237833347</v>
      </c>
      <c r="F118" s="225">
        <v>147972.6574697888</v>
      </c>
      <c r="G118" s="226">
        <v>121700.27544525937</v>
      </c>
    </row>
    <row r="119" spans="1:7" x14ac:dyDescent="0.25">
      <c r="A119" s="209" t="s">
        <v>292</v>
      </c>
      <c r="B119" s="203"/>
      <c r="C119" s="210">
        <v>310227.74885030009</v>
      </c>
      <c r="D119" s="210">
        <v>92200.732436171194</v>
      </c>
      <c r="E119" s="210">
        <v>116348.56237833347</v>
      </c>
      <c r="F119" s="210">
        <v>147972.6574697888</v>
      </c>
      <c r="G119" s="211">
        <v>121700.27544525937</v>
      </c>
    </row>
    <row r="120" spans="1:7" x14ac:dyDescent="0.25">
      <c r="A120" s="214"/>
      <c r="B120" s="203"/>
      <c r="C120" s="215"/>
      <c r="D120" s="215"/>
      <c r="E120" s="215"/>
      <c r="F120" s="215"/>
      <c r="G120" s="216"/>
    </row>
    <row r="121" spans="1:7" x14ac:dyDescent="0.25">
      <c r="A121" s="242" t="s">
        <v>293</v>
      </c>
      <c r="B121" s="203"/>
      <c r="C121" s="215"/>
      <c r="D121" s="215"/>
      <c r="E121" s="215"/>
      <c r="F121" s="215"/>
      <c r="G121" s="216"/>
    </row>
    <row r="122" spans="1:7" x14ac:dyDescent="0.25">
      <c r="A122" s="209" t="s">
        <v>294</v>
      </c>
      <c r="B122" s="203"/>
      <c r="C122" s="215">
        <v>26462.925223102913</v>
      </c>
      <c r="D122" s="215">
        <v>22653.853399582731</v>
      </c>
      <c r="E122" s="215">
        <v>23654.149764788534</v>
      </c>
      <c r="F122" s="215">
        <v>23129.494462266448</v>
      </c>
      <c r="G122" s="216">
        <v>22803.245716853929</v>
      </c>
    </row>
    <row r="123" spans="1:7" x14ac:dyDescent="0.25">
      <c r="A123" s="209" t="s">
        <v>295</v>
      </c>
      <c r="B123" s="203"/>
      <c r="C123" s="215">
        <v>32081.682000000001</v>
      </c>
      <c r="D123" s="215">
        <v>37733.699999999997</v>
      </c>
      <c r="E123" s="215">
        <v>34869.815000000002</v>
      </c>
      <c r="F123" s="215">
        <v>36979.252</v>
      </c>
      <c r="G123" s="216">
        <v>37013.154999999999</v>
      </c>
    </row>
    <row r="124" spans="1:7" x14ac:dyDescent="0.25">
      <c r="A124" s="214" t="s">
        <v>296</v>
      </c>
      <c r="B124" s="203"/>
      <c r="C124" s="215">
        <v>-44848.089</v>
      </c>
      <c r="D124" s="215">
        <v>-48284.048999999999</v>
      </c>
      <c r="E124" s="215">
        <v>-47606.995000000003</v>
      </c>
      <c r="F124" s="215">
        <v>-43124.932999999997</v>
      </c>
      <c r="G124" s="216">
        <v>-45458.684999999998</v>
      </c>
    </row>
    <row r="125" spans="1:7" x14ac:dyDescent="0.25">
      <c r="A125" s="209" t="s">
        <v>297</v>
      </c>
      <c r="B125" s="203"/>
      <c r="C125" s="215">
        <v>0</v>
      </c>
      <c r="D125" s="215">
        <v>0</v>
      </c>
      <c r="E125" s="215">
        <v>0</v>
      </c>
      <c r="F125" s="215">
        <v>0</v>
      </c>
      <c r="G125" s="216">
        <v>0</v>
      </c>
    </row>
    <row r="126" spans="1:7" x14ac:dyDescent="0.25">
      <c r="A126" s="209" t="s">
        <v>298</v>
      </c>
      <c r="B126" s="203"/>
      <c r="C126" s="259">
        <v>34230.415999999997</v>
      </c>
      <c r="D126" s="259">
        <v>15087.76</v>
      </c>
      <c r="E126" s="259">
        <v>17194.054</v>
      </c>
      <c r="F126" s="259">
        <v>19485.855</v>
      </c>
      <c r="G126" s="260">
        <v>17423.855</v>
      </c>
    </row>
    <row r="127" spans="1:7" x14ac:dyDescent="0.25">
      <c r="A127" s="209" t="s">
        <v>299</v>
      </c>
      <c r="B127" s="203"/>
      <c r="C127" s="215">
        <v>47926.934223102915</v>
      </c>
      <c r="D127" s="215">
        <v>27191.264399582727</v>
      </c>
      <c r="E127" s="215">
        <v>28111.023764788537</v>
      </c>
      <c r="F127" s="215">
        <v>36469.668462266447</v>
      </c>
      <c r="G127" s="216">
        <v>31781.57071685393</v>
      </c>
    </row>
    <row r="128" spans="1:7" x14ac:dyDescent="0.25">
      <c r="A128" s="214"/>
      <c r="B128" s="203"/>
      <c r="C128" s="203"/>
      <c r="D128" s="203"/>
      <c r="E128" s="203"/>
      <c r="F128" s="203"/>
      <c r="G128" s="224"/>
    </row>
    <row r="129" spans="1:7" x14ac:dyDescent="0.25">
      <c r="A129" s="242" t="s">
        <v>300</v>
      </c>
      <c r="B129" s="203"/>
      <c r="C129" s="203"/>
      <c r="D129" s="203"/>
      <c r="E129" s="203"/>
      <c r="F129" s="203"/>
      <c r="G129" s="224"/>
    </row>
    <row r="130" spans="1:7" x14ac:dyDescent="0.25">
      <c r="A130" s="209" t="s">
        <v>301</v>
      </c>
      <c r="B130" s="203"/>
      <c r="C130" s="245">
        <v>3.2500000000000001E-2</v>
      </c>
      <c r="D130" s="245">
        <v>4.2500000000000003E-2</v>
      </c>
      <c r="E130" s="245">
        <v>3.7499999999999999E-2</v>
      </c>
      <c r="F130" s="245">
        <v>0.04</v>
      </c>
      <c r="G130" s="246">
        <v>0.04</v>
      </c>
    </row>
    <row r="131" spans="1:7" x14ac:dyDescent="0.25">
      <c r="A131" s="209" t="s">
        <v>302</v>
      </c>
      <c r="B131" s="203"/>
      <c r="C131" s="245">
        <v>7.0000000000000007E-2</v>
      </c>
      <c r="D131" s="245">
        <v>6.7500000000000004E-2</v>
      </c>
      <c r="E131" s="245">
        <v>6.7500000000000004E-2</v>
      </c>
      <c r="F131" s="245">
        <v>6.5000000000000002E-2</v>
      </c>
      <c r="G131" s="246">
        <v>6.5000000000000002E-2</v>
      </c>
    </row>
    <row r="132" spans="1:7" x14ac:dyDescent="0.25">
      <c r="A132" s="209" t="s">
        <v>303</v>
      </c>
      <c r="B132" s="203"/>
      <c r="C132" s="245">
        <v>0.04</v>
      </c>
      <c r="D132" s="245">
        <v>0.04</v>
      </c>
      <c r="E132" s="245">
        <v>0.04</v>
      </c>
      <c r="F132" s="245">
        <v>3.5000000000000003E-2</v>
      </c>
      <c r="G132" s="246">
        <v>3.5000000000000003E-2</v>
      </c>
    </row>
    <row r="133" spans="1:7" x14ac:dyDescent="0.25">
      <c r="A133" s="209" t="s">
        <v>304</v>
      </c>
      <c r="B133" s="203"/>
      <c r="C133" s="245">
        <v>2.75E-2</v>
      </c>
      <c r="D133" s="245">
        <v>0.03</v>
      </c>
      <c r="E133" s="245">
        <v>0.03</v>
      </c>
      <c r="F133" s="245">
        <v>0.03</v>
      </c>
      <c r="G133" s="246">
        <v>0.03</v>
      </c>
    </row>
    <row r="134" spans="1:7" ht="33.6" customHeight="1" x14ac:dyDescent="0.25">
      <c r="A134" s="209" t="s">
        <v>305</v>
      </c>
      <c r="B134" s="203"/>
      <c r="C134" s="261" t="s">
        <v>306</v>
      </c>
      <c r="D134" s="261" t="s">
        <v>306</v>
      </c>
      <c r="E134" s="261" t="s">
        <v>306</v>
      </c>
      <c r="F134" s="261" t="s">
        <v>306</v>
      </c>
      <c r="G134" s="262" t="s">
        <v>306</v>
      </c>
    </row>
    <row r="135" spans="1:7" x14ac:dyDescent="0.25">
      <c r="A135" s="209" t="s">
        <v>307</v>
      </c>
      <c r="B135" s="203"/>
      <c r="C135" s="263" t="s">
        <v>274</v>
      </c>
      <c r="D135" s="263"/>
      <c r="E135" s="263"/>
      <c r="F135" s="263"/>
      <c r="G135" s="264"/>
    </row>
    <row r="136" spans="1:7" x14ac:dyDescent="0.25">
      <c r="A136" s="209" t="s">
        <v>308</v>
      </c>
      <c r="B136" s="203"/>
      <c r="C136" s="263" t="s">
        <v>278</v>
      </c>
      <c r="D136" s="263"/>
      <c r="E136" s="263"/>
      <c r="F136" s="263"/>
      <c r="G136" s="264"/>
    </row>
    <row r="137" spans="1:7" x14ac:dyDescent="0.25">
      <c r="A137" s="209" t="s">
        <v>309</v>
      </c>
      <c r="B137" s="203"/>
      <c r="C137" s="263" t="s">
        <v>276</v>
      </c>
      <c r="D137" s="263"/>
      <c r="E137" s="263"/>
      <c r="F137" s="263"/>
      <c r="G137" s="264"/>
    </row>
    <row r="138" spans="1:7" x14ac:dyDescent="0.25">
      <c r="A138" s="254" t="s">
        <v>310</v>
      </c>
      <c r="B138" s="203"/>
      <c r="C138" s="263" t="s">
        <v>311</v>
      </c>
      <c r="D138" s="263"/>
      <c r="E138" s="263"/>
      <c r="F138" s="263"/>
      <c r="G138" s="264"/>
    </row>
    <row r="139" spans="1:7" x14ac:dyDescent="0.25">
      <c r="A139" s="254" t="s">
        <v>312</v>
      </c>
      <c r="B139" s="203"/>
      <c r="C139" s="263" t="s">
        <v>281</v>
      </c>
      <c r="D139" s="263"/>
      <c r="E139" s="263"/>
      <c r="F139" s="263"/>
      <c r="G139" s="264"/>
    </row>
    <row r="140" spans="1:7" x14ac:dyDescent="0.25">
      <c r="A140" s="254" t="s">
        <v>313</v>
      </c>
      <c r="B140" s="203"/>
      <c r="C140" s="263" t="s">
        <v>314</v>
      </c>
      <c r="D140" s="263"/>
      <c r="E140" s="263"/>
      <c r="F140" s="263"/>
      <c r="G140" s="264"/>
    </row>
    <row r="141" spans="1:7" x14ac:dyDescent="0.25">
      <c r="A141" s="254" t="s">
        <v>315</v>
      </c>
      <c r="B141" s="203"/>
      <c r="C141" s="265">
        <v>0</v>
      </c>
      <c r="D141" s="265">
        <v>0</v>
      </c>
      <c r="E141" s="265">
        <v>598</v>
      </c>
      <c r="F141" s="265">
        <v>44927</v>
      </c>
      <c r="G141" s="266">
        <v>44927</v>
      </c>
    </row>
    <row r="142" spans="1:7" ht="14.25" customHeight="1" thickBot="1" x14ac:dyDescent="0.3">
      <c r="A142" s="255" t="s">
        <v>316</v>
      </c>
      <c r="B142" s="220"/>
      <c r="C142" s="267">
        <v>-44762.5</v>
      </c>
      <c r="D142" s="267">
        <v>-44654</v>
      </c>
      <c r="E142" s="267">
        <v>-45740.9</v>
      </c>
      <c r="F142" s="267">
        <v>-45440.9</v>
      </c>
      <c r="G142" s="268">
        <v>-45440.9</v>
      </c>
    </row>
    <row r="143" spans="1:7" ht="14.25" customHeight="1" x14ac:dyDescent="0.25">
      <c r="A143" s="269"/>
      <c r="B143" s="203"/>
      <c r="C143" s="250"/>
      <c r="D143" s="250"/>
      <c r="E143" s="250"/>
      <c r="F143" s="250"/>
      <c r="G143" s="250"/>
    </row>
    <row r="144" spans="1:7" x14ac:dyDescent="0.25">
      <c r="A144" s="205" t="s">
        <v>247</v>
      </c>
      <c r="B144" s="203"/>
      <c r="C144" s="203"/>
      <c r="D144" s="203"/>
      <c r="E144" s="203"/>
      <c r="F144" s="203"/>
      <c r="G144" s="203"/>
    </row>
  </sheetData>
  <pageMargins left="0.75" right="0.75" top="1" bottom="1" header="0.5" footer="0.5"/>
  <pageSetup scale="65" firstPageNumber="3" fitToHeight="3" orientation="portrait" useFirstPageNumber="1" r:id="rId1"/>
  <headerFooter alignWithMargins="0">
    <oddFooter>&amp;C3</oddFooter>
  </headerFooter>
  <rowBreaks count="1" manualBreakCount="1">
    <brk id="59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5E32-F690-47DA-A867-9C9CF6E96845}">
  <sheetPr>
    <tabColor rgb="FFFFC000"/>
  </sheetPr>
  <dimension ref="A1:M65515"/>
  <sheetViews>
    <sheetView zoomScaleNormal="100" workbookViewId="0"/>
  </sheetViews>
  <sheetFormatPr defaultColWidth="9.28515625" defaultRowHeight="15" x14ac:dyDescent="0.25"/>
  <cols>
    <col min="1" max="1" width="3.7109375" style="1" customWidth="1"/>
    <col min="2" max="5" width="9.28515625" style="1"/>
    <col min="6" max="6" width="3.7109375" style="1" customWidth="1"/>
    <col min="7" max="7" width="12.7109375" style="1" customWidth="1"/>
    <col min="8" max="8" width="3.28515625" style="1" customWidth="1"/>
    <col min="9" max="9" width="12.7109375" style="1" customWidth="1"/>
    <col min="10" max="10" width="3.28515625" style="1" customWidth="1"/>
    <col min="11" max="11" width="12.7109375" style="1" customWidth="1"/>
    <col min="12" max="12" width="3.140625" style="1" customWidth="1"/>
    <col min="13" max="13" width="12.7109375" style="1" customWidth="1"/>
    <col min="14" max="16384" width="9.28515625" style="1"/>
  </cols>
  <sheetData>
    <row r="1" spans="1:13" ht="14.45" x14ac:dyDescent="0.3">
      <c r="A1" s="164" t="s">
        <v>217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4.45" x14ac:dyDescent="0.3">
      <c r="A2" s="164" t="s">
        <v>317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4.45" x14ac:dyDescent="0.3">
      <c r="A3" s="164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x14ac:dyDescent="0.3">
      <c r="A4" s="164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3.9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9.45" thickBot="1" x14ac:dyDescent="0.35">
      <c r="A6" s="22"/>
      <c r="B6" s="22"/>
      <c r="C6" s="22"/>
      <c r="D6" s="22"/>
      <c r="E6" s="22"/>
      <c r="F6" s="22"/>
      <c r="G6" s="196" t="s">
        <v>318</v>
      </c>
      <c r="H6" s="22"/>
      <c r="I6" s="197" t="s">
        <v>319</v>
      </c>
      <c r="J6" s="22"/>
      <c r="K6" s="197" t="s">
        <v>320</v>
      </c>
      <c r="L6" s="22"/>
      <c r="M6" s="197" t="s">
        <v>215</v>
      </c>
    </row>
    <row r="7" spans="1:13" ht="13.9" x14ac:dyDescent="0.25">
      <c r="A7" s="22"/>
      <c r="B7" s="185" t="s">
        <v>321</v>
      </c>
      <c r="C7" s="22"/>
      <c r="D7" s="22"/>
      <c r="E7" s="22"/>
      <c r="F7" s="22"/>
      <c r="G7" s="198">
        <v>921</v>
      </c>
      <c r="H7" s="198"/>
      <c r="I7" s="198">
        <v>54</v>
      </c>
      <c r="J7" s="198"/>
      <c r="K7" s="198">
        <v>915</v>
      </c>
      <c r="L7" s="168"/>
      <c r="M7" s="198">
        <v>1890</v>
      </c>
    </row>
    <row r="8" spans="1:13" ht="13.9" x14ac:dyDescent="0.25">
      <c r="A8" s="22"/>
      <c r="B8" s="22"/>
      <c r="C8" s="22"/>
      <c r="D8" s="22"/>
      <c r="E8" s="22"/>
      <c r="F8" s="22"/>
      <c r="G8" s="168"/>
      <c r="H8" s="168"/>
      <c r="I8" s="168"/>
      <c r="J8" s="168"/>
      <c r="K8" s="168"/>
      <c r="L8" s="168"/>
      <c r="M8" s="168"/>
    </row>
    <row r="9" spans="1:13" ht="13.9" x14ac:dyDescent="0.25">
      <c r="A9" s="22"/>
      <c r="B9" s="169" t="s">
        <v>322</v>
      </c>
      <c r="C9" s="22"/>
      <c r="D9" s="22"/>
      <c r="E9" s="22"/>
      <c r="F9" s="22"/>
      <c r="G9" s="170">
        <v>9</v>
      </c>
      <c r="H9" s="170"/>
      <c r="I9" s="170">
        <v>0</v>
      </c>
      <c r="J9" s="170"/>
      <c r="K9" s="170">
        <v>0</v>
      </c>
      <c r="L9" s="168"/>
      <c r="M9" s="170">
        <v>9</v>
      </c>
    </row>
    <row r="10" spans="1:13" ht="13.9" x14ac:dyDescent="0.25">
      <c r="A10" s="22"/>
      <c r="B10" s="169" t="s">
        <v>323</v>
      </c>
      <c r="C10" s="22"/>
      <c r="D10" s="22"/>
      <c r="E10" s="22"/>
      <c r="F10" s="22"/>
      <c r="G10" s="170">
        <v>-2</v>
      </c>
      <c r="H10" s="170"/>
      <c r="I10" s="170">
        <v>0</v>
      </c>
      <c r="J10" s="170"/>
      <c r="K10" s="170">
        <v>0</v>
      </c>
      <c r="L10" s="168"/>
      <c r="M10" s="170">
        <v>-2</v>
      </c>
    </row>
    <row r="11" spans="1:13" ht="13.9" x14ac:dyDescent="0.25">
      <c r="A11" s="22"/>
      <c r="B11" s="169" t="s">
        <v>324</v>
      </c>
      <c r="C11" s="22"/>
      <c r="D11" s="22"/>
      <c r="E11" s="22"/>
      <c r="F11" s="22"/>
      <c r="G11" s="170">
        <v>-7</v>
      </c>
      <c r="H11" s="170"/>
      <c r="I11" s="170">
        <v>0</v>
      </c>
      <c r="J11" s="170"/>
      <c r="K11" s="170">
        <v>0</v>
      </c>
      <c r="L11" s="168"/>
      <c r="M11" s="170">
        <v>-7</v>
      </c>
    </row>
    <row r="12" spans="1:13" ht="13.9" x14ac:dyDescent="0.25">
      <c r="A12" s="22"/>
      <c r="B12" s="169" t="s">
        <v>325</v>
      </c>
      <c r="C12" s="22"/>
      <c r="D12" s="22"/>
      <c r="E12" s="22"/>
      <c r="F12" s="22"/>
      <c r="G12" s="170">
        <v>-2</v>
      </c>
      <c r="H12" s="170"/>
      <c r="I12" s="170">
        <v>2</v>
      </c>
      <c r="J12" s="170"/>
      <c r="K12" s="170">
        <v>0</v>
      </c>
      <c r="L12" s="168"/>
      <c r="M12" s="170">
        <v>0</v>
      </c>
    </row>
    <row r="13" spans="1:13" ht="13.9" x14ac:dyDescent="0.25">
      <c r="A13" s="22"/>
      <c r="B13" s="169" t="s">
        <v>326</v>
      </c>
      <c r="C13" s="22"/>
      <c r="D13" s="22"/>
      <c r="E13" s="22"/>
      <c r="F13" s="22"/>
      <c r="G13" s="170">
        <v>-6</v>
      </c>
      <c r="H13" s="170"/>
      <c r="I13" s="170">
        <v>-1</v>
      </c>
      <c r="J13" s="170"/>
      <c r="K13" s="170">
        <v>7</v>
      </c>
      <c r="L13" s="168"/>
      <c r="M13" s="170">
        <v>0</v>
      </c>
    </row>
    <row r="14" spans="1:13" ht="13.9" x14ac:dyDescent="0.25">
      <c r="A14" s="22"/>
      <c r="B14" s="199" t="s">
        <v>327</v>
      </c>
      <c r="C14" s="22"/>
      <c r="D14" s="22"/>
      <c r="E14" s="22"/>
      <c r="F14" s="22"/>
      <c r="G14" s="170">
        <v>0</v>
      </c>
      <c r="H14" s="170"/>
      <c r="I14" s="170">
        <v>0</v>
      </c>
      <c r="J14" s="170"/>
      <c r="K14" s="170">
        <v>3</v>
      </c>
      <c r="L14" s="168"/>
      <c r="M14" s="170">
        <v>3</v>
      </c>
    </row>
    <row r="15" spans="1:13" ht="13.9" x14ac:dyDescent="0.25">
      <c r="A15" s="22"/>
      <c r="B15" s="169" t="s">
        <v>328</v>
      </c>
      <c r="C15" s="22"/>
      <c r="D15" s="22"/>
      <c r="E15" s="22"/>
      <c r="F15" s="22"/>
      <c r="G15" s="170">
        <v>0</v>
      </c>
      <c r="H15" s="170"/>
      <c r="I15" s="170">
        <v>-2</v>
      </c>
      <c r="J15" s="170"/>
      <c r="K15" s="170">
        <v>-10</v>
      </c>
      <c r="L15" s="168"/>
      <c r="M15" s="170">
        <v>-12</v>
      </c>
    </row>
    <row r="16" spans="1:13" ht="13.9" x14ac:dyDescent="0.25">
      <c r="A16" s="22"/>
      <c r="B16" s="22" t="s">
        <v>329</v>
      </c>
      <c r="C16" s="22"/>
      <c r="D16" s="22"/>
      <c r="E16" s="22"/>
      <c r="F16" s="22"/>
      <c r="G16" s="168">
        <v>-8</v>
      </c>
      <c r="H16" s="168"/>
      <c r="I16" s="168">
        <v>-1</v>
      </c>
      <c r="J16" s="168"/>
      <c r="K16" s="168">
        <v>0</v>
      </c>
      <c r="L16" s="168"/>
      <c r="M16" s="168">
        <v>-9</v>
      </c>
    </row>
    <row r="17" spans="1:13" ht="13.9" x14ac:dyDescent="0.25">
      <c r="A17" s="22"/>
      <c r="B17" s="185"/>
      <c r="C17" s="22"/>
      <c r="D17" s="22"/>
      <c r="E17" s="22"/>
      <c r="F17" s="22"/>
      <c r="G17" s="198"/>
      <c r="H17" s="198"/>
      <c r="I17" s="198"/>
      <c r="J17" s="198"/>
      <c r="K17" s="198"/>
      <c r="L17" s="168"/>
      <c r="M17" s="198"/>
    </row>
    <row r="18" spans="1:13" s="2" customFormat="1" ht="13.9" x14ac:dyDescent="0.25">
      <c r="A18" s="171"/>
      <c r="B18" s="171" t="s">
        <v>330</v>
      </c>
      <c r="C18" s="171"/>
      <c r="D18" s="171"/>
      <c r="E18" s="171"/>
      <c r="F18" s="171"/>
      <c r="G18" s="172">
        <v>913</v>
      </c>
      <c r="H18" s="172"/>
      <c r="I18" s="172">
        <v>53</v>
      </c>
      <c r="J18" s="172"/>
      <c r="K18" s="172">
        <v>915</v>
      </c>
      <c r="L18" s="172"/>
      <c r="M18" s="172">
        <v>1881</v>
      </c>
    </row>
    <row r="19" spans="1:13" ht="13.9" x14ac:dyDescent="0.25">
      <c r="A19" s="22"/>
      <c r="B19" s="169"/>
      <c r="C19" s="22"/>
      <c r="D19" s="22"/>
      <c r="E19" s="22"/>
      <c r="F19" s="22"/>
      <c r="G19" s="170"/>
      <c r="H19" s="170"/>
      <c r="I19" s="170"/>
      <c r="J19" s="170"/>
      <c r="K19" s="170"/>
      <c r="L19" s="168"/>
      <c r="M19" s="170"/>
    </row>
    <row r="20" spans="1:13" ht="13.9" x14ac:dyDescent="0.25">
      <c r="A20" s="22"/>
      <c r="B20" s="169" t="s">
        <v>322</v>
      </c>
      <c r="C20" s="22"/>
      <c r="D20" s="22"/>
      <c r="E20" s="22"/>
      <c r="F20" s="22"/>
      <c r="G20" s="170">
        <v>11</v>
      </c>
      <c r="H20" s="170"/>
      <c r="I20" s="170">
        <v>0</v>
      </c>
      <c r="J20" s="170"/>
      <c r="K20" s="170">
        <v>0</v>
      </c>
      <c r="L20" s="168"/>
      <c r="M20" s="170">
        <v>11</v>
      </c>
    </row>
    <row r="21" spans="1:13" ht="13.9" x14ac:dyDescent="0.25">
      <c r="A21" s="22"/>
      <c r="B21" s="169" t="s">
        <v>323</v>
      </c>
      <c r="C21" s="22"/>
      <c r="D21" s="22"/>
      <c r="E21" s="22"/>
      <c r="F21" s="22"/>
      <c r="G21" s="170">
        <v>-3</v>
      </c>
      <c r="H21" s="170"/>
      <c r="I21" s="170">
        <v>0</v>
      </c>
      <c r="J21" s="170"/>
      <c r="K21" s="170">
        <v>0</v>
      </c>
      <c r="L21" s="168"/>
      <c r="M21" s="170">
        <v>-3</v>
      </c>
    </row>
    <row r="22" spans="1:13" ht="13.9" x14ac:dyDescent="0.25">
      <c r="A22" s="22"/>
      <c r="B22" s="169" t="s">
        <v>324</v>
      </c>
      <c r="C22" s="22"/>
      <c r="D22" s="22"/>
      <c r="E22" s="22"/>
      <c r="F22" s="22"/>
      <c r="G22" s="170">
        <v>-6</v>
      </c>
      <c r="H22" s="170"/>
      <c r="I22" s="170">
        <v>0</v>
      </c>
      <c r="J22" s="170"/>
      <c r="K22" s="170">
        <v>0</v>
      </c>
      <c r="L22" s="168"/>
      <c r="M22" s="170">
        <v>-6</v>
      </c>
    </row>
    <row r="23" spans="1:13" ht="13.9" x14ac:dyDescent="0.25">
      <c r="A23" s="22"/>
      <c r="B23" s="169" t="s">
        <v>325</v>
      </c>
      <c r="C23" s="22"/>
      <c r="D23" s="22"/>
      <c r="E23" s="22"/>
      <c r="F23" s="22"/>
      <c r="G23" s="170">
        <v>-1</v>
      </c>
      <c r="H23" s="170"/>
      <c r="I23" s="170">
        <v>1</v>
      </c>
      <c r="J23" s="170"/>
      <c r="K23" s="170">
        <v>0</v>
      </c>
      <c r="L23" s="168"/>
      <c r="M23" s="170">
        <v>0</v>
      </c>
    </row>
    <row r="24" spans="1:13" ht="13.9" x14ac:dyDescent="0.25">
      <c r="A24" s="22"/>
      <c r="B24" s="199" t="s">
        <v>326</v>
      </c>
      <c r="C24" s="22"/>
      <c r="D24" s="22"/>
      <c r="E24" s="22"/>
      <c r="F24" s="22"/>
      <c r="G24" s="170">
        <v>-7</v>
      </c>
      <c r="H24" s="170"/>
      <c r="I24" s="170">
        <v>-2</v>
      </c>
      <c r="J24" s="170"/>
      <c r="K24" s="170">
        <v>9</v>
      </c>
      <c r="L24" s="168"/>
      <c r="M24" s="170">
        <v>0</v>
      </c>
    </row>
    <row r="25" spans="1:13" ht="13.9" x14ac:dyDescent="0.25">
      <c r="A25" s="22"/>
      <c r="B25" s="169" t="s">
        <v>327</v>
      </c>
      <c r="C25" s="22"/>
      <c r="D25" s="22"/>
      <c r="E25" s="22"/>
      <c r="F25" s="22"/>
      <c r="G25" s="170">
        <v>0</v>
      </c>
      <c r="H25" s="170"/>
      <c r="I25" s="170">
        <v>0</v>
      </c>
      <c r="J25" s="170"/>
      <c r="K25" s="170">
        <v>3</v>
      </c>
      <c r="L25" s="168"/>
      <c r="M25" s="170">
        <v>3</v>
      </c>
    </row>
    <row r="26" spans="1:13" ht="13.9" x14ac:dyDescent="0.25">
      <c r="A26" s="22"/>
      <c r="B26" s="22" t="s">
        <v>328</v>
      </c>
      <c r="C26" s="22"/>
      <c r="D26" s="22"/>
      <c r="E26" s="22"/>
      <c r="F26" s="22"/>
      <c r="G26" s="168">
        <v>0</v>
      </c>
      <c r="H26" s="168"/>
      <c r="I26" s="168">
        <v>-1</v>
      </c>
      <c r="J26" s="168"/>
      <c r="K26" s="168">
        <v>-10</v>
      </c>
      <c r="L26" s="168"/>
      <c r="M26" s="168">
        <v>-11</v>
      </c>
    </row>
    <row r="27" spans="1:13" x14ac:dyDescent="0.25">
      <c r="A27" s="22"/>
      <c r="B27" s="200" t="s">
        <v>329</v>
      </c>
      <c r="C27" s="22"/>
      <c r="D27" s="22"/>
      <c r="E27" s="22"/>
      <c r="F27" s="22"/>
      <c r="G27" s="201">
        <v>-6</v>
      </c>
      <c r="H27" s="201"/>
      <c r="I27" s="201">
        <v>-2</v>
      </c>
      <c r="J27" s="201"/>
      <c r="K27" s="201">
        <v>2</v>
      </c>
      <c r="L27" s="168"/>
      <c r="M27" s="201">
        <v>-6</v>
      </c>
    </row>
    <row r="28" spans="1:13" x14ac:dyDescent="0.25">
      <c r="A28" s="22"/>
      <c r="B28" s="22"/>
      <c r="C28" s="22"/>
      <c r="D28" s="22"/>
      <c r="E28" s="22"/>
      <c r="F28" s="22"/>
      <c r="G28" s="168"/>
      <c r="H28" s="168"/>
      <c r="I28" s="168"/>
      <c r="J28" s="168"/>
      <c r="K28" s="168"/>
      <c r="L28" s="168"/>
      <c r="M28" s="168"/>
    </row>
    <row r="29" spans="1:13" s="2" customFormat="1" ht="14.25" x14ac:dyDescent="0.2">
      <c r="A29" s="171"/>
      <c r="B29" s="173" t="s">
        <v>331</v>
      </c>
      <c r="C29" s="171"/>
      <c r="D29" s="171"/>
      <c r="E29" s="171"/>
      <c r="F29" s="171"/>
      <c r="G29" s="174">
        <v>907</v>
      </c>
      <c r="H29" s="174"/>
      <c r="I29" s="174">
        <v>51</v>
      </c>
      <c r="J29" s="174"/>
      <c r="K29" s="174">
        <v>917</v>
      </c>
      <c r="L29" s="172"/>
      <c r="M29" s="174">
        <v>1875</v>
      </c>
    </row>
    <row r="30" spans="1:13" x14ac:dyDescent="0.25">
      <c r="A30" s="22"/>
      <c r="B30" s="169"/>
      <c r="C30" s="22"/>
      <c r="D30" s="22"/>
      <c r="E30" s="22"/>
      <c r="F30" s="22"/>
      <c r="G30" s="170"/>
      <c r="H30" s="170"/>
      <c r="I30" s="170"/>
      <c r="J30" s="170"/>
      <c r="K30" s="170"/>
      <c r="L30" s="168"/>
      <c r="M30" s="170"/>
    </row>
    <row r="31" spans="1:13" x14ac:dyDescent="0.25">
      <c r="A31" s="22"/>
      <c r="B31" s="169" t="s">
        <v>322</v>
      </c>
      <c r="C31" s="22"/>
      <c r="D31" s="22"/>
      <c r="E31" s="22"/>
      <c r="F31" s="22"/>
      <c r="G31" s="170">
        <v>9</v>
      </c>
      <c r="H31" s="170"/>
      <c r="I31" s="170">
        <v>0</v>
      </c>
      <c r="J31" s="170"/>
      <c r="K31" s="170">
        <v>0</v>
      </c>
      <c r="L31" s="168"/>
      <c r="M31" s="170">
        <v>9</v>
      </c>
    </row>
    <row r="32" spans="1:13" x14ac:dyDescent="0.25">
      <c r="A32" s="22"/>
      <c r="B32" s="169" t="s">
        <v>323</v>
      </c>
      <c r="C32" s="22"/>
      <c r="D32" s="22"/>
      <c r="E32" s="22"/>
      <c r="F32" s="22"/>
      <c r="G32" s="170">
        <v>-3</v>
      </c>
      <c r="H32" s="170"/>
      <c r="I32" s="170">
        <v>0</v>
      </c>
      <c r="J32" s="170"/>
      <c r="K32" s="170">
        <v>0</v>
      </c>
      <c r="L32" s="168"/>
      <c r="M32" s="170">
        <v>-3</v>
      </c>
    </row>
    <row r="33" spans="1:13" x14ac:dyDescent="0.25">
      <c r="A33" s="22"/>
      <c r="B33" s="169" t="s">
        <v>324</v>
      </c>
      <c r="C33" s="22"/>
      <c r="D33" s="22"/>
      <c r="E33" s="22"/>
      <c r="F33" s="22"/>
      <c r="G33" s="170">
        <v>-7</v>
      </c>
      <c r="H33" s="170"/>
      <c r="I33" s="170">
        <v>0</v>
      </c>
      <c r="J33" s="170"/>
      <c r="K33" s="170">
        <v>0</v>
      </c>
      <c r="L33" s="168"/>
      <c r="M33" s="170">
        <v>-7</v>
      </c>
    </row>
    <row r="34" spans="1:13" x14ac:dyDescent="0.25">
      <c r="A34" s="22"/>
      <c r="B34" s="199" t="s">
        <v>325</v>
      </c>
      <c r="C34" s="22"/>
      <c r="D34" s="22"/>
      <c r="E34" s="22"/>
      <c r="F34" s="22"/>
      <c r="G34" s="170">
        <v>-2</v>
      </c>
      <c r="H34" s="170"/>
      <c r="I34" s="170">
        <v>2</v>
      </c>
      <c r="J34" s="170"/>
      <c r="K34" s="170">
        <v>0</v>
      </c>
      <c r="L34" s="168"/>
      <c r="M34" s="170">
        <v>0</v>
      </c>
    </row>
    <row r="35" spans="1:13" x14ac:dyDescent="0.25">
      <c r="A35" s="22"/>
      <c r="B35" s="169" t="s">
        <v>326</v>
      </c>
      <c r="C35" s="22"/>
      <c r="D35" s="22"/>
      <c r="E35" s="22"/>
      <c r="F35" s="22"/>
      <c r="G35" s="170">
        <v>-6</v>
      </c>
      <c r="H35" s="170"/>
      <c r="I35" s="170">
        <v>-1</v>
      </c>
      <c r="J35" s="170"/>
      <c r="K35" s="170">
        <v>7</v>
      </c>
      <c r="L35" s="168"/>
      <c r="M35" s="170">
        <v>0</v>
      </c>
    </row>
    <row r="36" spans="1:13" x14ac:dyDescent="0.25">
      <c r="A36" s="22"/>
      <c r="B36" s="22" t="s">
        <v>327</v>
      </c>
      <c r="C36" s="22"/>
      <c r="D36" s="22"/>
      <c r="E36" s="22"/>
      <c r="F36" s="22"/>
      <c r="G36" s="168">
        <v>-1</v>
      </c>
      <c r="H36" s="168"/>
      <c r="I36" s="168">
        <v>0</v>
      </c>
      <c r="J36" s="168"/>
      <c r="K36" s="168">
        <v>7</v>
      </c>
      <c r="L36" s="168"/>
      <c r="M36" s="168">
        <v>6</v>
      </c>
    </row>
    <row r="37" spans="1:13" x14ac:dyDescent="0.25">
      <c r="A37" s="22"/>
      <c r="B37" s="200" t="s">
        <v>328</v>
      </c>
      <c r="C37" s="22"/>
      <c r="D37" s="22"/>
      <c r="E37" s="22"/>
      <c r="F37" s="22"/>
      <c r="G37" s="201">
        <v>0</v>
      </c>
      <c r="H37" s="201"/>
      <c r="I37" s="201">
        <v>0</v>
      </c>
      <c r="J37" s="201"/>
      <c r="K37" s="201">
        <v>-14</v>
      </c>
      <c r="L37" s="168"/>
      <c r="M37" s="201">
        <v>-14</v>
      </c>
    </row>
    <row r="38" spans="1:13" x14ac:dyDescent="0.25">
      <c r="A38" s="22"/>
      <c r="B38" s="22" t="s">
        <v>329</v>
      </c>
      <c r="C38" s="22"/>
      <c r="D38" s="22"/>
      <c r="E38" s="22"/>
      <c r="F38" s="22"/>
      <c r="G38" s="168">
        <v>-10</v>
      </c>
      <c r="H38" s="168"/>
      <c r="I38" s="168">
        <v>1</v>
      </c>
      <c r="J38" s="168"/>
      <c r="K38" s="168">
        <v>0</v>
      </c>
      <c r="L38" s="168"/>
      <c r="M38" s="168">
        <v>-9</v>
      </c>
    </row>
    <row r="39" spans="1:13" x14ac:dyDescent="0.25">
      <c r="A39" s="22"/>
      <c r="B39" s="169"/>
      <c r="C39" s="22"/>
      <c r="D39" s="22"/>
      <c r="E39" s="22"/>
      <c r="F39" s="22"/>
      <c r="G39" s="170"/>
      <c r="H39" s="170"/>
      <c r="I39" s="170"/>
      <c r="J39" s="170"/>
      <c r="K39" s="170"/>
      <c r="L39" s="168"/>
      <c r="M39" s="170"/>
    </row>
    <row r="40" spans="1:13" s="2" customFormat="1" ht="14.25" x14ac:dyDescent="0.2">
      <c r="A40" s="171"/>
      <c r="B40" s="173" t="s">
        <v>332</v>
      </c>
      <c r="C40" s="171"/>
      <c r="D40" s="171"/>
      <c r="E40" s="171"/>
      <c r="F40" s="171"/>
      <c r="G40" s="174">
        <v>897</v>
      </c>
      <c r="H40" s="174"/>
      <c r="I40" s="174">
        <v>52</v>
      </c>
      <c r="J40" s="174"/>
      <c r="K40" s="174">
        <v>917</v>
      </c>
      <c r="L40" s="172"/>
      <c r="M40" s="174">
        <v>1866</v>
      </c>
    </row>
    <row r="41" spans="1:13" x14ac:dyDescent="0.25">
      <c r="A41" s="22"/>
      <c r="B41" s="169"/>
      <c r="C41" s="22"/>
      <c r="D41" s="22"/>
      <c r="E41" s="22"/>
      <c r="F41" s="22"/>
      <c r="G41" s="170"/>
      <c r="H41" s="170"/>
      <c r="I41" s="170"/>
      <c r="J41" s="170"/>
      <c r="K41" s="170"/>
      <c r="L41" s="168"/>
      <c r="M41" s="170"/>
    </row>
    <row r="42" spans="1:13" x14ac:dyDescent="0.25">
      <c r="A42" s="22"/>
      <c r="B42" s="169" t="s">
        <v>322</v>
      </c>
      <c r="C42" s="22"/>
      <c r="D42" s="22"/>
      <c r="E42" s="22"/>
      <c r="F42" s="22"/>
      <c r="G42" s="170">
        <v>4</v>
      </c>
      <c r="H42" s="170"/>
      <c r="I42" s="170">
        <v>0</v>
      </c>
      <c r="J42" s="170"/>
      <c r="K42" s="170">
        <v>0</v>
      </c>
      <c r="L42" s="168"/>
      <c r="M42" s="170">
        <v>4</v>
      </c>
    </row>
    <row r="43" spans="1:13" x14ac:dyDescent="0.25">
      <c r="A43" s="22"/>
      <c r="B43" s="169" t="s">
        <v>323</v>
      </c>
      <c r="C43" s="22"/>
      <c r="D43" s="22"/>
      <c r="E43" s="22"/>
      <c r="F43" s="22"/>
      <c r="G43" s="170">
        <v>-2</v>
      </c>
      <c r="H43" s="170"/>
      <c r="I43" s="170">
        <v>0</v>
      </c>
      <c r="J43" s="170"/>
      <c r="K43" s="170">
        <v>0</v>
      </c>
      <c r="L43" s="168"/>
      <c r="M43" s="170">
        <v>-2</v>
      </c>
    </row>
    <row r="44" spans="1:13" x14ac:dyDescent="0.25">
      <c r="A44" s="22"/>
      <c r="B44" s="199" t="s">
        <v>324</v>
      </c>
      <c r="C44" s="22"/>
      <c r="D44" s="22"/>
      <c r="E44" s="22"/>
      <c r="F44" s="22"/>
      <c r="G44" s="170">
        <v>-6</v>
      </c>
      <c r="H44" s="170"/>
      <c r="I44" s="170">
        <v>0</v>
      </c>
      <c r="J44" s="170"/>
      <c r="K44" s="170">
        <v>0</v>
      </c>
      <c r="L44" s="168"/>
      <c r="M44" s="170">
        <v>-6</v>
      </c>
    </row>
    <row r="45" spans="1:13" x14ac:dyDescent="0.25">
      <c r="A45" s="22"/>
      <c r="B45" s="169" t="s">
        <v>325</v>
      </c>
      <c r="C45" s="22"/>
      <c r="D45" s="22"/>
      <c r="E45" s="22"/>
      <c r="F45" s="22"/>
      <c r="G45" s="170">
        <v>-1</v>
      </c>
      <c r="H45" s="170"/>
      <c r="I45" s="170">
        <v>1</v>
      </c>
      <c r="J45" s="170"/>
      <c r="K45" s="170">
        <v>0</v>
      </c>
      <c r="L45" s="168"/>
      <c r="M45" s="170">
        <v>0</v>
      </c>
    </row>
    <row r="46" spans="1:13" x14ac:dyDescent="0.25">
      <c r="A46" s="22"/>
      <c r="B46" s="22" t="s">
        <v>326</v>
      </c>
      <c r="C46" s="22"/>
      <c r="D46" s="22"/>
      <c r="E46" s="22"/>
      <c r="F46" s="22"/>
      <c r="G46" s="168">
        <v>-11</v>
      </c>
      <c r="H46" s="168"/>
      <c r="I46" s="168">
        <v>-1</v>
      </c>
      <c r="J46" s="168"/>
      <c r="K46" s="168">
        <v>12</v>
      </c>
      <c r="L46" s="168"/>
      <c r="M46" s="168">
        <v>0</v>
      </c>
    </row>
    <row r="47" spans="1:13" x14ac:dyDescent="0.25">
      <c r="A47" s="22"/>
      <c r="B47" s="200" t="s">
        <v>327</v>
      </c>
      <c r="C47" s="22"/>
      <c r="D47" s="22"/>
      <c r="E47" s="22"/>
      <c r="F47" s="22"/>
      <c r="G47" s="201">
        <v>-1</v>
      </c>
      <c r="H47" s="168"/>
      <c r="I47" s="201">
        <v>0</v>
      </c>
      <c r="J47" s="168"/>
      <c r="K47" s="201">
        <v>7</v>
      </c>
      <c r="L47" s="168"/>
      <c r="M47" s="201">
        <v>6</v>
      </c>
    </row>
    <row r="48" spans="1:13" x14ac:dyDescent="0.25">
      <c r="A48" s="22"/>
      <c r="B48" s="22" t="s">
        <v>328</v>
      </c>
      <c r="C48" s="22"/>
      <c r="D48" s="22"/>
      <c r="E48" s="22"/>
      <c r="F48" s="22"/>
      <c r="G48" s="22">
        <v>0</v>
      </c>
      <c r="H48" s="22"/>
      <c r="I48" s="22">
        <v>0</v>
      </c>
      <c r="J48" s="22"/>
      <c r="K48" s="22">
        <v>-16</v>
      </c>
      <c r="L48" s="22"/>
      <c r="M48" s="22">
        <v>-16</v>
      </c>
    </row>
    <row r="49" spans="1:13" x14ac:dyDescent="0.25">
      <c r="A49" s="22"/>
      <c r="B49" s="22" t="s">
        <v>329</v>
      </c>
      <c r="C49" s="22"/>
      <c r="D49" s="22"/>
      <c r="E49" s="22"/>
      <c r="F49" s="22"/>
      <c r="G49" s="22">
        <v>-17</v>
      </c>
      <c r="H49" s="22"/>
      <c r="I49" s="22">
        <v>0</v>
      </c>
      <c r="J49" s="22"/>
      <c r="K49" s="22">
        <v>3</v>
      </c>
      <c r="L49" s="22"/>
      <c r="M49" s="22">
        <v>-14</v>
      </c>
    </row>
    <row r="50" spans="1:13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1:13" s="2" customFormat="1" ht="14.25" x14ac:dyDescent="0.2">
      <c r="A51" s="171"/>
      <c r="B51" s="171" t="s">
        <v>333</v>
      </c>
      <c r="C51" s="171"/>
      <c r="D51" s="171"/>
      <c r="E51" s="171"/>
      <c r="F51" s="171"/>
      <c r="G51" s="171">
        <v>880</v>
      </c>
      <c r="H51" s="171"/>
      <c r="I51" s="171">
        <v>52</v>
      </c>
      <c r="J51" s="171"/>
      <c r="K51" s="171">
        <v>920</v>
      </c>
      <c r="L51" s="171"/>
      <c r="M51" s="171">
        <v>1852</v>
      </c>
    </row>
    <row r="65515" spans="11:13" x14ac:dyDescent="0.25">
      <c r="K65515" s="20"/>
      <c r="M65515" s="2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FBD7-97C1-4DB9-BDC5-D7535B31BE0A}">
  <sheetPr>
    <tabColor rgb="FFFFC000"/>
  </sheetPr>
  <dimension ref="A1:K33"/>
  <sheetViews>
    <sheetView zoomScaleNormal="100" workbookViewId="0"/>
  </sheetViews>
  <sheetFormatPr defaultColWidth="9.28515625" defaultRowHeight="15" x14ac:dyDescent="0.25"/>
  <cols>
    <col min="1" max="1" width="10.28515625" style="1" bestFit="1" customWidth="1"/>
    <col min="2" max="16384" width="9.28515625" style="1"/>
  </cols>
  <sheetData>
    <row r="1" spans="1:11" ht="14.45" x14ac:dyDescent="0.3">
      <c r="A1" s="164" t="s">
        <v>217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4.45" x14ac:dyDescent="0.3">
      <c r="A2" s="164" t="s">
        <v>334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4.45" x14ac:dyDescent="0.3">
      <c r="A3" s="164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4.45" x14ac:dyDescent="0.3">
      <c r="A4" s="164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4.45" x14ac:dyDescent="0.3">
      <c r="A5" s="22"/>
      <c r="B5" s="22"/>
      <c r="C5" s="22"/>
      <c r="D5" s="22"/>
      <c r="E5" s="377" t="s">
        <v>335</v>
      </c>
      <c r="F5" s="377"/>
      <c r="G5" s="377"/>
      <c r="H5" s="377"/>
      <c r="I5" s="377"/>
      <c r="J5" s="22"/>
      <c r="K5" s="22"/>
    </row>
    <row r="6" spans="1:11" x14ac:dyDescent="0.25">
      <c r="A6" s="22"/>
      <c r="B6" s="22"/>
      <c r="C6" s="22"/>
      <c r="D6" s="22"/>
      <c r="E6" s="165" t="s">
        <v>336</v>
      </c>
      <c r="F6" s="166" t="s">
        <v>337</v>
      </c>
      <c r="G6" s="167" t="s">
        <v>338</v>
      </c>
      <c r="H6" s="167" t="s">
        <v>339</v>
      </c>
      <c r="I6" s="167" t="s">
        <v>340</v>
      </c>
      <c r="J6" s="165"/>
      <c r="K6" s="165" t="s">
        <v>341</v>
      </c>
    </row>
    <row r="7" spans="1:11" x14ac:dyDescent="0.25">
      <c r="A7" s="22"/>
      <c r="B7" s="22"/>
      <c r="C7" s="22"/>
      <c r="D7" s="22"/>
      <c r="E7" s="165"/>
      <c r="F7" s="166"/>
      <c r="G7" s="167"/>
      <c r="H7" s="167"/>
      <c r="I7" s="167"/>
      <c r="J7" s="165"/>
      <c r="K7" s="165"/>
    </row>
    <row r="8" spans="1:11" ht="14.45" x14ac:dyDescent="0.3">
      <c r="A8" s="191" t="s">
        <v>342</v>
      </c>
      <c r="B8" s="165" t="s">
        <v>343</v>
      </c>
      <c r="C8" s="192" t="s">
        <v>344</v>
      </c>
      <c r="D8" s="22"/>
      <c r="E8" s="193">
        <v>0</v>
      </c>
      <c r="F8" s="193">
        <v>0</v>
      </c>
      <c r="G8" s="193">
        <v>0</v>
      </c>
      <c r="H8" s="193">
        <v>0</v>
      </c>
      <c r="I8" s="193">
        <v>0</v>
      </c>
      <c r="J8" s="193"/>
      <c r="K8" s="193">
        <v>0</v>
      </c>
    </row>
    <row r="9" spans="1:11" ht="14.45" x14ac:dyDescent="0.3">
      <c r="A9" s="191" t="s">
        <v>345</v>
      </c>
      <c r="B9" s="165"/>
      <c r="C9" s="192" t="s">
        <v>346</v>
      </c>
      <c r="D9" s="22"/>
      <c r="E9" s="193">
        <v>0</v>
      </c>
      <c r="F9" s="193">
        <v>0</v>
      </c>
      <c r="G9" s="193">
        <v>0</v>
      </c>
      <c r="H9" s="193">
        <v>0</v>
      </c>
      <c r="I9" s="193">
        <v>0</v>
      </c>
      <c r="J9" s="193"/>
      <c r="K9" s="193">
        <v>0</v>
      </c>
    </row>
    <row r="10" spans="1:11" ht="14.45" x14ac:dyDescent="0.3">
      <c r="A10" s="191"/>
      <c r="B10" s="165"/>
      <c r="C10" s="192"/>
      <c r="D10" s="22"/>
      <c r="E10" s="193"/>
      <c r="F10" s="193"/>
      <c r="G10" s="193"/>
      <c r="H10" s="193"/>
      <c r="I10" s="193"/>
      <c r="J10" s="193"/>
      <c r="K10" s="193"/>
    </row>
    <row r="11" spans="1:11" x14ac:dyDescent="0.25">
      <c r="A11" s="22"/>
      <c r="B11" s="165" t="s">
        <v>347</v>
      </c>
      <c r="C11" s="192" t="s">
        <v>344</v>
      </c>
      <c r="D11" s="22"/>
      <c r="E11" s="193">
        <v>7</v>
      </c>
      <c r="F11" s="193">
        <v>42</v>
      </c>
      <c r="G11" s="193">
        <v>0</v>
      </c>
      <c r="H11" s="193">
        <v>0</v>
      </c>
      <c r="I11" s="193">
        <v>0</v>
      </c>
      <c r="J11" s="193"/>
      <c r="K11" s="193">
        <v>49</v>
      </c>
    </row>
    <row r="12" spans="1:11" x14ac:dyDescent="0.25">
      <c r="A12" s="22"/>
      <c r="B12" s="165"/>
      <c r="C12" s="192" t="s">
        <v>346</v>
      </c>
      <c r="D12" s="22"/>
      <c r="E12" s="193">
        <v>58800</v>
      </c>
      <c r="F12" s="193">
        <v>66600</v>
      </c>
      <c r="G12" s="193">
        <v>0</v>
      </c>
      <c r="H12" s="193">
        <v>0</v>
      </c>
      <c r="I12" s="193">
        <v>0</v>
      </c>
      <c r="J12" s="193"/>
      <c r="K12" s="193">
        <v>65500</v>
      </c>
    </row>
    <row r="13" spans="1:11" x14ac:dyDescent="0.25">
      <c r="A13" s="22"/>
      <c r="B13" s="165"/>
      <c r="C13" s="192"/>
      <c r="D13" s="22"/>
      <c r="E13" s="193"/>
      <c r="F13" s="193"/>
      <c r="G13" s="193"/>
      <c r="H13" s="193"/>
      <c r="I13" s="193"/>
      <c r="J13" s="193"/>
      <c r="K13" s="193"/>
    </row>
    <row r="14" spans="1:11" x14ac:dyDescent="0.25">
      <c r="A14" s="22"/>
      <c r="B14" s="165" t="s">
        <v>348</v>
      </c>
      <c r="C14" s="192" t="s">
        <v>344</v>
      </c>
      <c r="D14" s="22"/>
      <c r="E14" s="193">
        <v>21</v>
      </c>
      <c r="F14" s="193">
        <v>13</v>
      </c>
      <c r="G14" s="193">
        <v>41</v>
      </c>
      <c r="H14" s="193">
        <v>51</v>
      </c>
      <c r="I14" s="193">
        <v>0</v>
      </c>
      <c r="J14" s="193"/>
      <c r="K14" s="193">
        <v>126</v>
      </c>
    </row>
    <row r="15" spans="1:11" x14ac:dyDescent="0.25">
      <c r="A15" s="22"/>
      <c r="B15" s="165"/>
      <c r="C15" s="192" t="s">
        <v>346</v>
      </c>
      <c r="D15" s="22"/>
      <c r="E15" s="193">
        <v>59500</v>
      </c>
      <c r="F15" s="193">
        <v>82900</v>
      </c>
      <c r="G15" s="193">
        <v>87700</v>
      </c>
      <c r="H15" s="193">
        <v>95400</v>
      </c>
      <c r="I15" s="193"/>
      <c r="J15" s="193"/>
      <c r="K15" s="193">
        <v>85600</v>
      </c>
    </row>
    <row r="16" spans="1:11" x14ac:dyDescent="0.25">
      <c r="A16" s="22"/>
      <c r="B16" s="165"/>
      <c r="C16" s="192"/>
      <c r="D16" s="22"/>
      <c r="E16" s="193"/>
      <c r="F16" s="193"/>
      <c r="G16" s="193"/>
      <c r="H16" s="193"/>
      <c r="I16" s="193"/>
      <c r="J16" s="193"/>
      <c r="K16" s="193"/>
    </row>
    <row r="17" spans="1:11" x14ac:dyDescent="0.25">
      <c r="A17" s="22"/>
      <c r="B17" s="165" t="s">
        <v>349</v>
      </c>
      <c r="C17" s="192" t="s">
        <v>344</v>
      </c>
      <c r="D17" s="22"/>
      <c r="E17" s="193">
        <v>4</v>
      </c>
      <c r="F17" s="193">
        <v>19</v>
      </c>
      <c r="G17" s="193">
        <v>45</v>
      </c>
      <c r="H17" s="193">
        <v>141</v>
      </c>
      <c r="I17" s="193">
        <v>139</v>
      </c>
      <c r="J17" s="193"/>
      <c r="K17" s="193">
        <v>348</v>
      </c>
    </row>
    <row r="18" spans="1:11" x14ac:dyDescent="0.25">
      <c r="A18" s="22"/>
      <c r="B18" s="165"/>
      <c r="C18" s="192" t="s">
        <v>346</v>
      </c>
      <c r="D18" s="22"/>
      <c r="E18" s="193">
        <v>60500</v>
      </c>
      <c r="F18" s="193">
        <v>81600</v>
      </c>
      <c r="G18" s="193">
        <v>90100</v>
      </c>
      <c r="H18" s="193">
        <v>94500</v>
      </c>
      <c r="I18" s="193">
        <v>94500</v>
      </c>
      <c r="J18" s="193"/>
      <c r="K18" s="193">
        <v>92800</v>
      </c>
    </row>
    <row r="19" spans="1:11" x14ac:dyDescent="0.25">
      <c r="A19" s="22"/>
      <c r="B19" s="165"/>
      <c r="C19" s="192"/>
      <c r="D19" s="22"/>
      <c r="E19" s="193"/>
      <c r="F19" s="193"/>
      <c r="G19" s="193"/>
      <c r="H19" s="193"/>
      <c r="I19" s="193"/>
      <c r="J19" s="193"/>
      <c r="K19" s="193"/>
    </row>
    <row r="20" spans="1:11" ht="13.9" x14ac:dyDescent="0.25">
      <c r="A20" s="22"/>
      <c r="B20" s="165" t="s">
        <v>350</v>
      </c>
      <c r="C20" s="192" t="s">
        <v>344</v>
      </c>
      <c r="D20" s="22"/>
      <c r="E20" s="193">
        <v>9</v>
      </c>
      <c r="F20" s="193">
        <v>18</v>
      </c>
      <c r="G20" s="193">
        <v>55</v>
      </c>
      <c r="H20" s="193">
        <v>121</v>
      </c>
      <c r="I20" s="193">
        <v>107</v>
      </c>
      <c r="J20" s="193"/>
      <c r="K20" s="193">
        <v>310</v>
      </c>
    </row>
    <row r="21" spans="1:11" ht="13.9" x14ac:dyDescent="0.25">
      <c r="A21" s="22"/>
      <c r="B21" s="165"/>
      <c r="C21" s="192" t="s">
        <v>346</v>
      </c>
      <c r="D21" s="22"/>
      <c r="E21" s="193">
        <v>55000</v>
      </c>
      <c r="F21" s="193">
        <v>80200</v>
      </c>
      <c r="G21" s="193">
        <v>85100</v>
      </c>
      <c r="H21" s="193">
        <v>92400</v>
      </c>
      <c r="I21" s="193">
        <v>130600</v>
      </c>
      <c r="J21" s="193"/>
      <c r="K21" s="193">
        <v>102500</v>
      </c>
    </row>
    <row r="22" spans="1:11" ht="13.9" x14ac:dyDescent="0.25">
      <c r="A22" s="22"/>
      <c r="B22" s="165"/>
      <c r="C22" s="192"/>
      <c r="D22" s="22"/>
      <c r="E22" s="193"/>
      <c r="F22" s="193"/>
      <c r="G22" s="193"/>
      <c r="H22" s="193"/>
      <c r="I22" s="193"/>
      <c r="J22" s="193"/>
      <c r="K22" s="193"/>
    </row>
    <row r="23" spans="1:11" ht="13.9" x14ac:dyDescent="0.25">
      <c r="A23" s="22"/>
      <c r="B23" s="165" t="s">
        <v>351</v>
      </c>
      <c r="C23" s="192" t="s">
        <v>344</v>
      </c>
      <c r="D23" s="22"/>
      <c r="E23" s="193">
        <v>6</v>
      </c>
      <c r="F23" s="193">
        <v>9</v>
      </c>
      <c r="G23" s="193">
        <v>6</v>
      </c>
      <c r="H23" s="193">
        <v>13</v>
      </c>
      <c r="I23" s="193">
        <v>13</v>
      </c>
      <c r="J23" s="193"/>
      <c r="K23" s="193">
        <v>47</v>
      </c>
    </row>
    <row r="24" spans="1:11" ht="13.9" x14ac:dyDescent="0.25">
      <c r="A24" s="22"/>
      <c r="B24" s="22"/>
      <c r="C24" s="192" t="s">
        <v>346</v>
      </c>
      <c r="D24" s="22"/>
      <c r="E24" s="193">
        <v>72600</v>
      </c>
      <c r="F24" s="193">
        <v>91900</v>
      </c>
      <c r="G24" s="193">
        <v>111200</v>
      </c>
      <c r="H24" s="193">
        <v>121000</v>
      </c>
      <c r="I24" s="193">
        <v>149900</v>
      </c>
      <c r="J24" s="193"/>
      <c r="K24" s="193">
        <v>116000</v>
      </c>
    </row>
    <row r="25" spans="1:11" ht="13.9" x14ac:dyDescent="0.25">
      <c r="A25" s="22"/>
      <c r="B25" s="22"/>
      <c r="C25" s="192"/>
      <c r="D25" s="22"/>
      <c r="E25" s="193"/>
      <c r="F25" s="193"/>
      <c r="G25" s="193"/>
      <c r="H25" s="193"/>
      <c r="I25" s="193"/>
      <c r="J25" s="193"/>
      <c r="K25" s="193"/>
    </row>
    <row r="26" spans="1:11" x14ac:dyDescent="0.25">
      <c r="A26" s="22"/>
      <c r="B26" s="165" t="s">
        <v>341</v>
      </c>
      <c r="C26" s="192" t="s">
        <v>344</v>
      </c>
      <c r="D26" s="22"/>
      <c r="E26" s="193">
        <v>47</v>
      </c>
      <c r="F26" s="193">
        <v>101</v>
      </c>
      <c r="G26" s="193">
        <v>147</v>
      </c>
      <c r="H26" s="193">
        <v>326</v>
      </c>
      <c r="I26" s="193">
        <v>259</v>
      </c>
      <c r="J26" s="193"/>
      <c r="K26" s="193">
        <v>880</v>
      </c>
    </row>
    <row r="27" spans="1:11" x14ac:dyDescent="0.25">
      <c r="A27" s="22"/>
      <c r="B27" s="22"/>
      <c r="C27" s="192" t="s">
        <v>346</v>
      </c>
      <c r="D27" s="22"/>
      <c r="E27" s="193">
        <v>60300</v>
      </c>
      <c r="F27" s="193">
        <v>76200</v>
      </c>
      <c r="G27" s="193">
        <v>88400</v>
      </c>
      <c r="H27" s="193">
        <v>94900</v>
      </c>
      <c r="I27" s="193">
        <v>112200</v>
      </c>
      <c r="J27" s="193"/>
      <c r="K27" s="193">
        <v>94900</v>
      </c>
    </row>
    <row r="28" spans="1:1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x14ac:dyDescent="0.25">
      <c r="A30" s="22"/>
      <c r="B30" s="22"/>
      <c r="C30" s="22" t="s">
        <v>352</v>
      </c>
      <c r="D30" s="22"/>
      <c r="E30" s="194">
        <v>52</v>
      </c>
      <c r="F30" s="195"/>
      <c r="G30" s="22"/>
      <c r="H30" s="22"/>
      <c r="I30" s="22"/>
      <c r="J30" s="22"/>
      <c r="K30" s="22"/>
    </row>
    <row r="31" spans="1:11" x14ac:dyDescent="0.25">
      <c r="A31" s="22"/>
      <c r="B31" s="22"/>
      <c r="C31" s="22" t="s">
        <v>353</v>
      </c>
      <c r="D31" s="22"/>
      <c r="E31" s="194">
        <v>17.8</v>
      </c>
      <c r="F31" s="195"/>
      <c r="G31" s="22"/>
      <c r="H31" s="22"/>
      <c r="I31" s="22"/>
      <c r="J31" s="22"/>
      <c r="K31" s="22"/>
    </row>
    <row r="32" spans="1:11" x14ac:dyDescent="0.25">
      <c r="A32" s="22"/>
      <c r="B32" s="22"/>
      <c r="C32" s="22" t="s">
        <v>354</v>
      </c>
      <c r="D32" s="22"/>
      <c r="E32" s="168">
        <v>94900</v>
      </c>
      <c r="F32" s="22"/>
      <c r="G32" s="22"/>
      <c r="H32" s="22"/>
      <c r="I32" s="22"/>
      <c r="J32" s="22"/>
      <c r="K32" s="22"/>
    </row>
    <row r="33" spans="1:1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</row>
  </sheetData>
  <mergeCells count="1">
    <mergeCell ref="E5:I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C29C-7D92-4519-A30E-3F8A21ADFC6B}">
  <sheetPr>
    <tabColor rgb="FFFFC000"/>
  </sheetPr>
  <dimension ref="A1:E30"/>
  <sheetViews>
    <sheetView zoomScaleNormal="100" workbookViewId="0"/>
  </sheetViews>
  <sheetFormatPr defaultColWidth="9.140625" defaultRowHeight="15" x14ac:dyDescent="0.25"/>
  <cols>
    <col min="1" max="1" width="9.140625" style="1"/>
    <col min="2" max="5" width="10.7109375" style="1" customWidth="1"/>
    <col min="6" max="16384" width="9.140625" style="1"/>
  </cols>
  <sheetData>
    <row r="1" spans="1:5" ht="14.45" x14ac:dyDescent="0.3">
      <c r="A1" s="164" t="s">
        <v>217</v>
      </c>
      <c r="B1" s="22"/>
      <c r="C1" s="22"/>
      <c r="D1" s="22"/>
      <c r="E1" s="22"/>
    </row>
    <row r="2" spans="1:5" ht="14.45" x14ac:dyDescent="0.3">
      <c r="A2" s="164" t="s">
        <v>355</v>
      </c>
      <c r="B2" s="22"/>
      <c r="C2" s="22"/>
      <c r="D2" s="22"/>
      <c r="E2" s="22"/>
    </row>
    <row r="3" spans="1:5" ht="13.9" x14ac:dyDescent="0.25">
      <c r="A3" s="22"/>
      <c r="B3" s="22"/>
      <c r="C3" s="22"/>
      <c r="D3" s="22"/>
      <c r="E3" s="22"/>
    </row>
    <row r="4" spans="1:5" ht="27.6" x14ac:dyDescent="0.25">
      <c r="A4" s="185"/>
      <c r="B4" s="186" t="s">
        <v>356</v>
      </c>
      <c r="C4" s="186" t="s">
        <v>319</v>
      </c>
      <c r="D4" s="187" t="s">
        <v>357</v>
      </c>
      <c r="E4" s="187" t="s">
        <v>215</v>
      </c>
    </row>
    <row r="5" spans="1:5" ht="13.9" x14ac:dyDescent="0.25">
      <c r="A5" s="188" t="s">
        <v>358</v>
      </c>
      <c r="B5" s="187" t="s">
        <v>176</v>
      </c>
      <c r="C5" s="187" t="s">
        <v>176</v>
      </c>
      <c r="D5" s="187" t="s">
        <v>176</v>
      </c>
      <c r="E5" s="187" t="s">
        <v>176</v>
      </c>
    </row>
    <row r="6" spans="1:5" ht="13.9" x14ac:dyDescent="0.25">
      <c r="A6" s="157">
        <v>0.06</v>
      </c>
      <c r="B6" s="158">
        <v>281873.45400000003</v>
      </c>
      <c r="C6" s="158">
        <v>13213.2</v>
      </c>
      <c r="D6" s="158">
        <v>437000</v>
      </c>
      <c r="E6" s="159">
        <v>732086.6540000001</v>
      </c>
    </row>
    <row r="7" spans="1:5" ht="13.9" x14ac:dyDescent="0.25">
      <c r="A7" s="157">
        <v>5.5E-2</v>
      </c>
      <c r="B7" s="158">
        <v>301201.71136800916</v>
      </c>
      <c r="C7" s="158">
        <v>14119.23824741502</v>
      </c>
      <c r="D7" s="158">
        <v>455018.15702519787</v>
      </c>
      <c r="E7" s="159">
        <v>770339.10664062202</v>
      </c>
    </row>
    <row r="8" spans="1:5" ht="13.9" x14ac:dyDescent="0.25">
      <c r="A8" s="157">
        <v>6.5000000000000002E-2</v>
      </c>
      <c r="B8" s="158">
        <v>264342.26138717751</v>
      </c>
      <c r="C8" s="158">
        <v>12391.401597402837</v>
      </c>
      <c r="D8" s="158">
        <v>420179.07393788244</v>
      </c>
      <c r="E8" s="159">
        <v>696912.7369224627</v>
      </c>
    </row>
    <row r="9" spans="1:5" ht="13.9" x14ac:dyDescent="0.25">
      <c r="A9" s="160"/>
      <c r="B9" s="161"/>
      <c r="C9" s="161"/>
      <c r="D9" s="161"/>
      <c r="E9" s="161"/>
    </row>
    <row r="10" spans="1:5" ht="13.9" x14ac:dyDescent="0.25">
      <c r="A10" s="189" t="s">
        <v>359</v>
      </c>
      <c r="B10" s="162">
        <v>13.1</v>
      </c>
      <c r="C10" s="162">
        <v>13.1</v>
      </c>
      <c r="D10" s="162">
        <v>8</v>
      </c>
      <c r="E10" s="162">
        <v>10</v>
      </c>
    </row>
    <row r="11" spans="1:5" ht="13.9" x14ac:dyDescent="0.25">
      <c r="A11" s="189" t="s">
        <v>360</v>
      </c>
      <c r="B11" s="162">
        <v>255.9</v>
      </c>
      <c r="C11" s="162">
        <v>255.9</v>
      </c>
      <c r="D11" s="162">
        <v>108.2</v>
      </c>
      <c r="E11" s="162">
        <v>168.2</v>
      </c>
    </row>
    <row r="12" spans="1:5" ht="13.9" x14ac:dyDescent="0.25">
      <c r="A12" s="160"/>
      <c r="B12" s="161"/>
      <c r="C12" s="161"/>
      <c r="D12" s="161"/>
      <c r="E12" s="161"/>
    </row>
    <row r="13" spans="1:5" ht="55.15" x14ac:dyDescent="0.25">
      <c r="A13" s="190" t="s">
        <v>361</v>
      </c>
      <c r="B13" s="186" t="s">
        <v>356</v>
      </c>
      <c r="C13" s="186" t="s">
        <v>319</v>
      </c>
      <c r="D13" s="187" t="s">
        <v>357</v>
      </c>
      <c r="E13" s="186" t="s">
        <v>362</v>
      </c>
    </row>
    <row r="14" spans="1:5" ht="13.9" x14ac:dyDescent="0.25">
      <c r="A14" s="190" t="s">
        <v>363</v>
      </c>
      <c r="B14" s="187" t="s">
        <v>176</v>
      </c>
      <c r="C14" s="187" t="s">
        <v>176</v>
      </c>
      <c r="D14" s="187" t="s">
        <v>364</v>
      </c>
      <c r="E14" s="187" t="s">
        <v>364</v>
      </c>
    </row>
    <row r="15" spans="1:5" ht="13.9" x14ac:dyDescent="0.25">
      <c r="A15" s="163">
        <v>2020</v>
      </c>
      <c r="B15" s="158">
        <v>52649.293885310712</v>
      </c>
      <c r="C15" s="158">
        <v>2468.006972963788</v>
      </c>
      <c r="D15" s="158">
        <v>201958.92256071451</v>
      </c>
      <c r="E15" s="159">
        <v>257076.22341898902</v>
      </c>
    </row>
    <row r="16" spans="1:5" ht="13.9" x14ac:dyDescent="0.25">
      <c r="A16" s="163">
        <v>2025</v>
      </c>
      <c r="B16" s="158">
        <v>103558.04522826598</v>
      </c>
      <c r="C16" s="158">
        <v>4854.4236564047787</v>
      </c>
      <c r="D16" s="158">
        <v>182739.45996259837</v>
      </c>
      <c r="E16" s="159">
        <v>291151.92884726916</v>
      </c>
    </row>
    <row r="17" spans="1:5" ht="13.9" x14ac:dyDescent="0.25">
      <c r="A17" s="163">
        <v>2030</v>
      </c>
      <c r="B17" s="158">
        <v>126193.5703626515</v>
      </c>
      <c r="C17" s="158">
        <v>5915.494560604443</v>
      </c>
      <c r="D17" s="158">
        <v>152943.10025489918</v>
      </c>
      <c r="E17" s="159">
        <v>285052.16517815512</v>
      </c>
    </row>
    <row r="18" spans="1:5" ht="13.9" x14ac:dyDescent="0.25">
      <c r="A18" s="163">
        <v>2035</v>
      </c>
      <c r="B18" s="158">
        <v>122754.84569676485</v>
      </c>
      <c r="C18" s="158">
        <v>5754.2996835753584</v>
      </c>
      <c r="D18" s="158">
        <v>114400.46024504477</v>
      </c>
      <c r="E18" s="159">
        <v>242909.60562538498</v>
      </c>
    </row>
    <row r="19" spans="1:5" ht="13.9" x14ac:dyDescent="0.25">
      <c r="A19" s="163">
        <v>2040</v>
      </c>
      <c r="B19" s="158">
        <v>111202.68881207805</v>
      </c>
      <c r="C19" s="158">
        <v>5212.7766803175073</v>
      </c>
      <c r="D19" s="158">
        <v>72486.585322501487</v>
      </c>
      <c r="E19" s="159">
        <v>188902.05081489705</v>
      </c>
    </row>
    <row r="20" spans="1:5" ht="13.9" x14ac:dyDescent="0.25">
      <c r="A20" s="163">
        <v>2045</v>
      </c>
      <c r="B20" s="158">
        <v>90508.212202482653</v>
      </c>
      <c r="C20" s="158">
        <v>4242.6950551854507</v>
      </c>
      <c r="D20" s="158">
        <v>36234.733671777067</v>
      </c>
      <c r="E20" s="159">
        <v>130985.64092944517</v>
      </c>
    </row>
    <row r="21" spans="1:5" ht="13.9" x14ac:dyDescent="0.25">
      <c r="A21" s="163">
        <v>2050</v>
      </c>
      <c r="B21" s="158">
        <v>63018.183070840794</v>
      </c>
      <c r="C21" s="158">
        <v>2954.0626998938096</v>
      </c>
      <c r="D21" s="158">
        <v>13400.356695956905</v>
      </c>
      <c r="E21" s="159">
        <v>79372.602466691504</v>
      </c>
    </row>
    <row r="22" spans="1:5" ht="13.9" x14ac:dyDescent="0.25">
      <c r="A22" s="163">
        <v>2055</v>
      </c>
      <c r="B22" s="158">
        <v>37593.459692540113</v>
      </c>
      <c r="C22" s="158">
        <v>1762.2443495848709</v>
      </c>
      <c r="D22" s="158">
        <v>3419.5680297166855</v>
      </c>
      <c r="E22" s="159">
        <v>42775.272071841668</v>
      </c>
    </row>
    <row r="23" spans="1:5" ht="13.9" x14ac:dyDescent="0.25">
      <c r="A23" s="163">
        <v>2060</v>
      </c>
      <c r="B23" s="158">
        <v>19445.314925600989</v>
      </c>
      <c r="C23" s="158">
        <v>911.5254790007682</v>
      </c>
      <c r="D23" s="158">
        <v>540.72674674848645</v>
      </c>
      <c r="E23" s="159">
        <v>20897.567151350242</v>
      </c>
    </row>
    <row r="24" spans="1:5" x14ac:dyDescent="0.25">
      <c r="A24" s="163">
        <v>2065</v>
      </c>
      <c r="B24" s="158">
        <v>8678.2378031231801</v>
      </c>
      <c r="C24" s="158">
        <v>406.80415311555805</v>
      </c>
      <c r="D24" s="158">
        <v>49.340056965876791</v>
      </c>
      <c r="E24" s="159">
        <v>9134.3820132046149</v>
      </c>
    </row>
    <row r="25" spans="1:5" x14ac:dyDescent="0.25">
      <c r="A25" s="163">
        <v>2070</v>
      </c>
      <c r="B25" s="158">
        <v>3166.6766427710572</v>
      </c>
      <c r="C25" s="158">
        <v>148.44225741194677</v>
      </c>
      <c r="D25" s="158">
        <v>2.0138798761582364</v>
      </c>
      <c r="E25" s="159">
        <v>3317.1327800591621</v>
      </c>
    </row>
    <row r="26" spans="1:5" x14ac:dyDescent="0.25">
      <c r="A26" s="163">
        <v>2075</v>
      </c>
      <c r="B26" s="158">
        <v>821.79212518999202</v>
      </c>
      <c r="C26" s="158">
        <v>38.522619120282258</v>
      </c>
      <c r="D26" s="158">
        <v>0</v>
      </c>
      <c r="E26" s="159">
        <v>860.31474431027425</v>
      </c>
    </row>
    <row r="27" spans="1:5" x14ac:dyDescent="0.25">
      <c r="A27" s="163">
        <v>2080</v>
      </c>
      <c r="B27" s="158">
        <v>116.72648742675716</v>
      </c>
      <c r="C27" s="158">
        <v>5.4717122232703321</v>
      </c>
      <c r="D27" s="158">
        <v>0</v>
      </c>
      <c r="E27" s="159">
        <v>122.19819965002749</v>
      </c>
    </row>
    <row r="28" spans="1:5" x14ac:dyDescent="0.25">
      <c r="A28" s="163">
        <v>2085</v>
      </c>
      <c r="B28" s="158">
        <v>7.530741124306914</v>
      </c>
      <c r="C28" s="158">
        <v>0.35301369182389242</v>
      </c>
      <c r="D28" s="158">
        <v>0</v>
      </c>
      <c r="E28" s="159">
        <v>7.8837548161308062</v>
      </c>
    </row>
    <row r="29" spans="1:5" x14ac:dyDescent="0.25">
      <c r="A29" s="163">
        <v>2090</v>
      </c>
      <c r="B29" s="158">
        <v>9.4134264053836431E-2</v>
      </c>
      <c r="C29" s="158">
        <v>4.4126711477986552E-3</v>
      </c>
      <c r="D29" s="158">
        <v>0</v>
      </c>
      <c r="E29" s="159">
        <v>9.8546935201635086E-2</v>
      </c>
    </row>
    <row r="30" spans="1:5" x14ac:dyDescent="0.25">
      <c r="A30" s="163">
        <v>2095</v>
      </c>
      <c r="B30" s="158">
        <v>0</v>
      </c>
      <c r="C30" s="158">
        <v>0</v>
      </c>
      <c r="D30" s="158">
        <v>0</v>
      </c>
      <c r="E30" s="15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20B06-07F0-41D4-8272-16D2805A8C4C}">
  <sheetPr>
    <tabColor rgb="FFFFC000"/>
  </sheetPr>
  <dimension ref="A1:F58"/>
  <sheetViews>
    <sheetView zoomScaleNormal="100" workbookViewId="0"/>
  </sheetViews>
  <sheetFormatPr defaultColWidth="8.7109375" defaultRowHeight="15" x14ac:dyDescent="0.25"/>
  <cols>
    <col min="1" max="1" width="39.85546875" style="1" customWidth="1"/>
    <col min="2" max="6" width="10.7109375" style="6" customWidth="1"/>
    <col min="7" max="16384" width="8.7109375" style="1"/>
  </cols>
  <sheetData>
    <row r="1" spans="1:6" x14ac:dyDescent="0.25">
      <c r="A1" s="111" t="s">
        <v>30</v>
      </c>
      <c r="B1" s="155">
        <v>2020</v>
      </c>
      <c r="C1" s="155">
        <v>2021</v>
      </c>
      <c r="D1" s="155">
        <v>2022</v>
      </c>
      <c r="E1" s="155">
        <v>2023</v>
      </c>
      <c r="F1" s="155">
        <v>2024</v>
      </c>
    </row>
    <row r="2" spans="1:6" x14ac:dyDescent="0.25">
      <c r="A2" s="111" t="s">
        <v>31</v>
      </c>
      <c r="B2" s="7"/>
      <c r="C2" s="7"/>
      <c r="D2" s="7"/>
      <c r="E2" s="7"/>
      <c r="F2" s="7"/>
    </row>
    <row r="3" spans="1:6" x14ac:dyDescent="0.25">
      <c r="A3" s="1" t="s">
        <v>139</v>
      </c>
      <c r="B3" s="7">
        <v>5616813</v>
      </c>
      <c r="C3" s="7">
        <v>6104047</v>
      </c>
      <c r="D3" s="7">
        <v>6715611</v>
      </c>
      <c r="E3" s="7">
        <v>7309356</v>
      </c>
      <c r="F3" s="7">
        <v>7843476</v>
      </c>
    </row>
    <row r="4" spans="1:6" x14ac:dyDescent="0.25">
      <c r="A4" s="18"/>
      <c r="B4" s="7"/>
      <c r="C4" s="7"/>
      <c r="D4" s="7"/>
      <c r="E4" s="7"/>
      <c r="F4" s="7"/>
    </row>
    <row r="5" spans="1:6" x14ac:dyDescent="0.25">
      <c r="A5" s="18" t="s">
        <v>140</v>
      </c>
      <c r="B5" s="7">
        <v>4601193</v>
      </c>
      <c r="C5" s="7">
        <v>4970266</v>
      </c>
      <c r="D5" s="7">
        <v>5496722</v>
      </c>
      <c r="E5" s="7">
        <v>5959568</v>
      </c>
      <c r="F5" s="7">
        <v>6374099</v>
      </c>
    </row>
    <row r="6" spans="1:6" x14ac:dyDescent="0.25">
      <c r="A6" s="18" t="s">
        <v>141</v>
      </c>
      <c r="B6" s="7">
        <v>846715</v>
      </c>
      <c r="C6" s="7">
        <v>916488</v>
      </c>
      <c r="D6" s="7">
        <v>943245</v>
      </c>
      <c r="E6" s="7">
        <v>871095</v>
      </c>
      <c r="F6" s="7">
        <v>896511</v>
      </c>
    </row>
    <row r="7" spans="1:6" x14ac:dyDescent="0.25">
      <c r="A7" s="15" t="s">
        <v>142</v>
      </c>
      <c r="B7" s="9">
        <v>5447908</v>
      </c>
      <c r="C7" s="9">
        <v>5886754</v>
      </c>
      <c r="D7" s="9">
        <v>6439967</v>
      </c>
      <c r="E7" s="9">
        <v>6830663</v>
      </c>
      <c r="F7" s="9">
        <v>7270610</v>
      </c>
    </row>
    <row r="8" spans="1:6" x14ac:dyDescent="0.25">
      <c r="A8" s="15"/>
      <c r="B8" s="9"/>
      <c r="C8" s="9"/>
      <c r="D8" s="9"/>
      <c r="E8" s="9"/>
      <c r="F8" s="9"/>
    </row>
    <row r="9" spans="1:6" x14ac:dyDescent="0.25">
      <c r="A9" s="15" t="s">
        <v>6</v>
      </c>
      <c r="B9" s="9">
        <v>38757</v>
      </c>
      <c r="C9" s="9">
        <v>47601</v>
      </c>
      <c r="D9" s="9">
        <v>52748</v>
      </c>
      <c r="E9" s="9">
        <v>59420</v>
      </c>
      <c r="F9" s="9">
        <v>69010</v>
      </c>
    </row>
    <row r="10" spans="1:6" x14ac:dyDescent="0.25">
      <c r="A10" s="15"/>
      <c r="B10" s="9"/>
      <c r="C10" s="9"/>
      <c r="D10" s="9"/>
      <c r="E10" s="9"/>
      <c r="F10" s="9"/>
    </row>
    <row r="11" spans="1:6" x14ac:dyDescent="0.25">
      <c r="A11" s="15" t="s">
        <v>12</v>
      </c>
      <c r="B11" s="9">
        <v>207662</v>
      </c>
      <c r="C11" s="9">
        <v>264894</v>
      </c>
      <c r="D11" s="9">
        <v>328392</v>
      </c>
      <c r="E11" s="9">
        <v>538113</v>
      </c>
      <c r="F11" s="9">
        <v>641876</v>
      </c>
    </row>
    <row r="12" spans="1:6" x14ac:dyDescent="0.25">
      <c r="A12" s="15" t="s">
        <v>42</v>
      </c>
      <c r="B12" s="9">
        <v>58145</v>
      </c>
      <c r="C12" s="9">
        <v>74170</v>
      </c>
      <c r="D12" s="9">
        <v>91950</v>
      </c>
      <c r="E12" s="9">
        <v>150672</v>
      </c>
      <c r="F12" s="9">
        <v>179725</v>
      </c>
    </row>
    <row r="13" spans="1:6" x14ac:dyDescent="0.25">
      <c r="A13" s="15" t="s">
        <v>14</v>
      </c>
      <c r="B13" s="9">
        <v>149517</v>
      </c>
      <c r="C13" s="9">
        <v>190724</v>
      </c>
      <c r="D13" s="9">
        <v>236442</v>
      </c>
      <c r="E13" s="9">
        <v>387441</v>
      </c>
      <c r="F13" s="9">
        <v>462151</v>
      </c>
    </row>
    <row r="14" spans="1:6" x14ac:dyDescent="0.25">
      <c r="A14" s="15"/>
      <c r="B14" s="7"/>
      <c r="C14" s="7"/>
      <c r="D14" s="7"/>
      <c r="E14" s="7"/>
      <c r="F14" s="7"/>
    </row>
    <row r="15" spans="1:6" x14ac:dyDescent="0.25">
      <c r="A15" s="111" t="s">
        <v>43</v>
      </c>
      <c r="B15" s="7"/>
      <c r="C15" s="7"/>
      <c r="D15" s="7"/>
      <c r="E15" s="7"/>
      <c r="F15" s="7"/>
    </row>
    <row r="16" spans="1:6" x14ac:dyDescent="0.25">
      <c r="A16" s="8" t="s">
        <v>18</v>
      </c>
      <c r="B16" s="9">
        <v>2395617</v>
      </c>
      <c r="C16" s="9">
        <v>2676133</v>
      </c>
      <c r="D16" s="9">
        <v>3014708</v>
      </c>
      <c r="E16" s="9">
        <v>3501303</v>
      </c>
      <c r="F16" s="9">
        <v>3940930</v>
      </c>
    </row>
    <row r="17" spans="1:6" x14ac:dyDescent="0.25">
      <c r="B17" s="7"/>
      <c r="C17" s="7"/>
      <c r="D17" s="7"/>
      <c r="E17" s="7"/>
      <c r="F17" s="7"/>
    </row>
    <row r="18" spans="1:6" x14ac:dyDescent="0.25">
      <c r="A18" s="10" t="s">
        <v>143</v>
      </c>
      <c r="B18" s="7">
        <v>603808</v>
      </c>
      <c r="C18" s="7">
        <v>671445</v>
      </c>
      <c r="D18" s="7">
        <v>738717</v>
      </c>
      <c r="E18" s="7">
        <v>804028</v>
      </c>
      <c r="F18" s="7">
        <v>862783</v>
      </c>
    </row>
    <row r="19" spans="1:6" x14ac:dyDescent="0.25">
      <c r="A19" s="18" t="s">
        <v>144</v>
      </c>
      <c r="B19" s="7">
        <v>325775</v>
      </c>
      <c r="C19" s="7">
        <v>347931</v>
      </c>
      <c r="D19" s="7">
        <v>382791</v>
      </c>
      <c r="E19" s="7">
        <v>416634</v>
      </c>
      <c r="F19" s="7">
        <v>447078</v>
      </c>
    </row>
    <row r="20" spans="1:6" x14ac:dyDescent="0.25">
      <c r="A20" s="8" t="s">
        <v>23</v>
      </c>
      <c r="B20" s="9">
        <v>929583</v>
      </c>
      <c r="C20" s="9">
        <v>1019376</v>
      </c>
      <c r="D20" s="9">
        <v>1121508</v>
      </c>
      <c r="E20" s="9">
        <v>1220662</v>
      </c>
      <c r="F20" s="9">
        <v>1309861</v>
      </c>
    </row>
    <row r="21" spans="1:6" x14ac:dyDescent="0.25">
      <c r="A21" s="8"/>
      <c r="B21" s="7"/>
      <c r="C21" s="7"/>
      <c r="D21" s="7"/>
      <c r="E21" s="7"/>
      <c r="F21" s="7"/>
    </row>
    <row r="22" spans="1:6" x14ac:dyDescent="0.25">
      <c r="A22" s="8" t="s">
        <v>24</v>
      </c>
      <c r="B22" s="9">
        <v>1466034</v>
      </c>
      <c r="C22" s="9">
        <v>1656757</v>
      </c>
      <c r="D22" s="9">
        <v>1893200</v>
      </c>
      <c r="E22" s="9">
        <v>2280641</v>
      </c>
      <c r="F22" s="9">
        <v>2631069</v>
      </c>
    </row>
    <row r="23" spans="1:6" x14ac:dyDescent="0.25">
      <c r="A23" s="2" t="s">
        <v>57</v>
      </c>
      <c r="B23" s="156">
        <v>6.2449443818102814</v>
      </c>
      <c r="C23" s="156">
        <v>6.475227402414335</v>
      </c>
      <c r="D23" s="156">
        <v>6.7059259001253313</v>
      </c>
      <c r="E23" s="156">
        <v>6.9999973104817519</v>
      </c>
      <c r="F23" s="156">
        <v>7</v>
      </c>
    </row>
    <row r="24" spans="1:6" x14ac:dyDescent="0.25">
      <c r="A24" s="8" t="s">
        <v>25</v>
      </c>
      <c r="B24" s="9">
        <v>2395617</v>
      </c>
      <c r="C24" s="9">
        <v>2676133</v>
      </c>
      <c r="D24" s="9">
        <v>3014708</v>
      </c>
      <c r="E24" s="9">
        <v>3501303</v>
      </c>
      <c r="F24" s="9">
        <v>3940930</v>
      </c>
    </row>
    <row r="25" spans="1:6" x14ac:dyDescent="0.25">
      <c r="B25" s="7"/>
      <c r="C25" s="7"/>
      <c r="D25" s="7"/>
      <c r="E25" s="7"/>
      <c r="F25" s="7"/>
    </row>
    <row r="26" spans="1:6" x14ac:dyDescent="0.25">
      <c r="A26" s="8" t="s">
        <v>26</v>
      </c>
      <c r="B26" s="7"/>
      <c r="C26" s="7"/>
      <c r="D26" s="7"/>
      <c r="E26" s="7"/>
      <c r="F26" s="7"/>
    </row>
    <row r="27" spans="1:6" x14ac:dyDescent="0.25">
      <c r="A27" s="1" t="s">
        <v>51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1" t="s">
        <v>46</v>
      </c>
      <c r="B28" s="7">
        <v>0</v>
      </c>
      <c r="C28" s="7">
        <v>0</v>
      </c>
      <c r="D28" s="7">
        <v>0</v>
      </c>
      <c r="E28" s="7">
        <v>0</v>
      </c>
      <c r="F28" s="7">
        <v>-111723</v>
      </c>
    </row>
    <row r="29" spans="1:6" x14ac:dyDescent="0.25">
      <c r="B29" s="7"/>
      <c r="C29" s="7"/>
      <c r="D29" s="7"/>
      <c r="E29" s="7"/>
      <c r="F29" s="7"/>
    </row>
    <row r="30" spans="1:6" x14ac:dyDescent="0.25">
      <c r="A30" s="111" t="s">
        <v>47</v>
      </c>
      <c r="B30" s="7"/>
      <c r="C30" s="7"/>
      <c r="D30" s="7"/>
      <c r="E30" s="7"/>
      <c r="F30" s="7"/>
    </row>
    <row r="31" spans="1:6" x14ac:dyDescent="0.25">
      <c r="A31" s="8" t="s">
        <v>48</v>
      </c>
      <c r="B31" s="9">
        <v>2904226</v>
      </c>
      <c r="C31" s="9">
        <v>3242145</v>
      </c>
      <c r="D31" s="9">
        <v>3652198</v>
      </c>
      <c r="E31" s="9">
        <v>4222212</v>
      </c>
      <c r="F31" s="9">
        <v>4737265</v>
      </c>
    </row>
    <row r="32" spans="1:6" x14ac:dyDescent="0.25">
      <c r="A32" s="8"/>
      <c r="B32" s="7"/>
      <c r="C32" s="7"/>
      <c r="D32" s="7"/>
      <c r="E32" s="7"/>
      <c r="F32" s="7"/>
    </row>
    <row r="33" spans="1:6" x14ac:dyDescent="0.25">
      <c r="A33" s="10" t="s">
        <v>49</v>
      </c>
      <c r="B33" s="7">
        <v>1194800</v>
      </c>
      <c r="C33" s="7">
        <v>1314025</v>
      </c>
      <c r="D33" s="7">
        <v>1450116</v>
      </c>
      <c r="E33" s="7">
        <v>1582674</v>
      </c>
      <c r="F33" s="7">
        <v>1703080</v>
      </c>
    </row>
    <row r="34" spans="1:6" x14ac:dyDescent="0.25">
      <c r="A34" s="10" t="s">
        <v>50</v>
      </c>
      <c r="B34" s="7">
        <v>1540985</v>
      </c>
      <c r="C34" s="7">
        <v>1740822</v>
      </c>
      <c r="D34" s="7">
        <v>1991265</v>
      </c>
      <c r="E34" s="7">
        <v>2390936</v>
      </c>
      <c r="F34" s="7">
        <v>2752797</v>
      </c>
    </row>
    <row r="35" spans="1:6" x14ac:dyDescent="0.25">
      <c r="A35" s="10" t="s">
        <v>54</v>
      </c>
      <c r="B35" s="7">
        <v>168442</v>
      </c>
      <c r="C35" s="7">
        <v>187299</v>
      </c>
      <c r="D35" s="7">
        <v>210818</v>
      </c>
      <c r="E35" s="7">
        <v>248601</v>
      </c>
      <c r="F35" s="7">
        <v>281388</v>
      </c>
    </row>
    <row r="36" spans="1:6" x14ac:dyDescent="0.25">
      <c r="A36" s="8" t="s">
        <v>25</v>
      </c>
      <c r="B36" s="9">
        <v>2904227</v>
      </c>
      <c r="C36" s="9">
        <v>3242146</v>
      </c>
      <c r="D36" s="9">
        <v>3652199</v>
      </c>
      <c r="E36" s="9">
        <v>4222211</v>
      </c>
      <c r="F36" s="9">
        <v>4737265</v>
      </c>
    </row>
    <row r="37" spans="1:6" x14ac:dyDescent="0.25">
      <c r="B37" s="7"/>
      <c r="C37" s="7"/>
      <c r="D37" s="7"/>
      <c r="E37" s="7"/>
      <c r="F37" s="7"/>
    </row>
    <row r="38" spans="1:6" x14ac:dyDescent="0.25">
      <c r="A38" s="111" t="s">
        <v>145</v>
      </c>
      <c r="B38" s="7"/>
      <c r="C38" s="7"/>
      <c r="D38" s="7"/>
      <c r="E38" s="7"/>
      <c r="F38" s="7"/>
    </row>
    <row r="39" spans="1:6" x14ac:dyDescent="0.25">
      <c r="A39" s="1" t="s">
        <v>146</v>
      </c>
      <c r="B39" s="7"/>
      <c r="C39" s="7"/>
      <c r="D39" s="7"/>
      <c r="E39" s="7"/>
      <c r="F39" s="7"/>
    </row>
    <row r="40" spans="1:6" x14ac:dyDescent="0.25">
      <c r="A40" s="1" t="s">
        <v>147</v>
      </c>
      <c r="B40" s="7">
        <v>6113.4631600268822</v>
      </c>
      <c r="C40" s="7">
        <v>6343.7182891386492</v>
      </c>
      <c r="D40" s="7">
        <v>6670.582166489613</v>
      </c>
      <c r="E40" s="7">
        <v>6973.9181788882661</v>
      </c>
      <c r="F40" s="7">
        <v>7181.2380929335786</v>
      </c>
    </row>
    <row r="41" spans="1:6" x14ac:dyDescent="0.25">
      <c r="A41" s="1" t="s">
        <v>148</v>
      </c>
      <c r="B41" s="7">
        <v>15634.568203603532</v>
      </c>
      <c r="C41" s="7">
        <v>16461.049453690903</v>
      </c>
      <c r="D41" s="7">
        <v>17010.210774259103</v>
      </c>
      <c r="E41" s="7">
        <v>17628.626787611604</v>
      </c>
      <c r="F41" s="7">
        <v>18212.631829364527</v>
      </c>
    </row>
    <row r="42" spans="1:6" x14ac:dyDescent="0.25">
      <c r="B42" s="7"/>
      <c r="C42" s="7"/>
      <c r="D42" s="7"/>
      <c r="E42" s="7"/>
      <c r="F42" s="7"/>
    </row>
    <row r="43" spans="1:6" x14ac:dyDescent="0.25">
      <c r="A43" s="1" t="s">
        <v>149</v>
      </c>
      <c r="B43" s="7"/>
      <c r="C43" s="7"/>
      <c r="D43" s="7"/>
      <c r="E43" s="7"/>
      <c r="F43" s="7"/>
    </row>
    <row r="44" spans="1:6" x14ac:dyDescent="0.25">
      <c r="A44" s="1" t="s">
        <v>150</v>
      </c>
      <c r="B44" s="7">
        <v>4758.9935256987319</v>
      </c>
      <c r="C44" s="7">
        <v>4502.389095589333</v>
      </c>
      <c r="D44" s="7">
        <v>4515.5862537883359</v>
      </c>
      <c r="E44" s="7">
        <v>4520.2349736674087</v>
      </c>
      <c r="F44" s="7">
        <v>4519.9982115970324</v>
      </c>
    </row>
    <row r="45" spans="1:6" x14ac:dyDescent="0.25">
      <c r="A45" s="1" t="s">
        <v>151</v>
      </c>
      <c r="B45" s="7">
        <v>428.3094173128859</v>
      </c>
      <c r="C45" s="7">
        <v>391.70785131627196</v>
      </c>
      <c r="D45" s="7">
        <v>388.34041782579686</v>
      </c>
      <c r="E45" s="7">
        <v>388.74020773539712</v>
      </c>
      <c r="F45" s="7">
        <v>388.71984619734468</v>
      </c>
    </row>
    <row r="46" spans="1:6" x14ac:dyDescent="0.25">
      <c r="B46" s="7"/>
      <c r="C46" s="7"/>
      <c r="D46" s="7"/>
      <c r="E46" s="7"/>
      <c r="F46" s="7"/>
    </row>
    <row r="47" spans="1:6" x14ac:dyDescent="0.25">
      <c r="B47" s="7"/>
      <c r="C47" s="7"/>
      <c r="D47" s="7"/>
      <c r="E47" s="7"/>
      <c r="F47" s="7"/>
    </row>
    <row r="48" spans="1:6" x14ac:dyDescent="0.25">
      <c r="A48" s="1" t="s">
        <v>131</v>
      </c>
      <c r="B48" s="7"/>
      <c r="C48" s="7"/>
      <c r="D48" s="7"/>
      <c r="E48" s="7"/>
      <c r="F48" s="7"/>
    </row>
    <row r="49" spans="2:6" x14ac:dyDescent="0.25">
      <c r="B49" s="7"/>
      <c r="C49" s="7"/>
      <c r="D49" s="7"/>
      <c r="E49" s="7"/>
      <c r="F49" s="7"/>
    </row>
    <row r="50" spans="2:6" x14ac:dyDescent="0.25">
      <c r="B50" s="7"/>
      <c r="C50" s="7"/>
      <c r="D50" s="7"/>
      <c r="E50" s="7"/>
      <c r="F50" s="7"/>
    </row>
    <row r="51" spans="2:6" x14ac:dyDescent="0.25">
      <c r="B51" s="7"/>
      <c r="C51" s="7"/>
      <c r="D51" s="7"/>
      <c r="E51" s="7"/>
      <c r="F51" s="7"/>
    </row>
    <row r="52" spans="2:6" x14ac:dyDescent="0.25">
      <c r="B52" s="7"/>
      <c r="C52" s="7"/>
      <c r="D52" s="7"/>
      <c r="E52" s="7"/>
      <c r="F52" s="7"/>
    </row>
    <row r="53" spans="2:6" x14ac:dyDescent="0.25">
      <c r="B53" s="7"/>
      <c r="C53" s="7"/>
      <c r="D53" s="7"/>
      <c r="E53" s="7"/>
      <c r="F53" s="7"/>
    </row>
    <row r="54" spans="2:6" x14ac:dyDescent="0.25">
      <c r="B54" s="7"/>
      <c r="C54" s="7"/>
      <c r="D54" s="7"/>
      <c r="E54" s="7"/>
      <c r="F54" s="7"/>
    </row>
    <row r="55" spans="2:6" x14ac:dyDescent="0.25">
      <c r="B55" s="7"/>
      <c r="C55" s="7"/>
      <c r="D55" s="7"/>
      <c r="E55" s="7"/>
      <c r="F55" s="7"/>
    </row>
    <row r="56" spans="2:6" x14ac:dyDescent="0.25">
      <c r="B56" s="7"/>
      <c r="C56" s="7"/>
      <c r="D56" s="7"/>
      <c r="E56" s="7"/>
      <c r="F56" s="7"/>
    </row>
    <row r="57" spans="2:6" x14ac:dyDescent="0.25">
      <c r="B57" s="7"/>
      <c r="C57" s="7"/>
      <c r="D57" s="7"/>
      <c r="E57" s="7"/>
      <c r="F57" s="7"/>
    </row>
    <row r="58" spans="2:6" x14ac:dyDescent="0.25">
      <c r="B58" s="7"/>
      <c r="C58" s="7"/>
      <c r="D58" s="7"/>
      <c r="E58" s="7"/>
      <c r="F58" s="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AC8F-5490-40AF-8109-E15B4B2E8A28}">
  <sheetPr>
    <tabColor rgb="FFFFC000"/>
  </sheetPr>
  <dimension ref="A1:M32"/>
  <sheetViews>
    <sheetView zoomScaleNormal="100" workbookViewId="0"/>
  </sheetViews>
  <sheetFormatPr defaultColWidth="8.85546875" defaultRowHeight="15" x14ac:dyDescent="0.25"/>
  <cols>
    <col min="1" max="1" width="8.85546875" style="1"/>
    <col min="2" max="2" width="40.5703125" style="1" customWidth="1"/>
    <col min="3" max="3" width="10.5703125" style="1" bestFit="1" customWidth="1"/>
    <col min="4" max="4" width="11.42578125" style="1" bestFit="1" customWidth="1"/>
    <col min="5" max="7" width="11.5703125" style="1" bestFit="1" customWidth="1"/>
    <col min="8" max="8" width="11" style="1" customWidth="1"/>
    <col min="9" max="16384" width="8.85546875" style="1"/>
  </cols>
  <sheetData>
    <row r="1" spans="1:13" ht="13.9" x14ac:dyDescent="0.25">
      <c r="A1" s="303" t="s">
        <v>365</v>
      </c>
      <c r="B1" s="287"/>
      <c r="C1" s="303">
        <v>2017</v>
      </c>
      <c r="D1" s="303">
        <v>2018</v>
      </c>
      <c r="E1" s="303">
        <v>2019</v>
      </c>
      <c r="F1" s="303">
        <v>2020</v>
      </c>
      <c r="G1" s="303">
        <v>2021</v>
      </c>
    </row>
    <row r="2" spans="1:13" ht="14.45" thickBot="1" x14ac:dyDescent="0.3">
      <c r="A2" s="287"/>
      <c r="B2" s="287"/>
      <c r="C2" s="287"/>
      <c r="D2" s="287"/>
      <c r="E2" s="287"/>
      <c r="F2" s="287"/>
      <c r="G2" s="287"/>
    </row>
    <row r="3" spans="1:13" ht="13.9" x14ac:dyDescent="0.25">
      <c r="A3" s="291"/>
      <c r="B3" s="292"/>
      <c r="C3" s="292"/>
      <c r="D3" s="292"/>
      <c r="E3" s="292"/>
      <c r="F3" s="292"/>
      <c r="G3" s="293"/>
    </row>
    <row r="4" spans="1:13" ht="13.9" x14ac:dyDescent="0.25">
      <c r="A4" s="334" t="s">
        <v>230</v>
      </c>
      <c r="B4" s="271"/>
      <c r="C4" s="287"/>
      <c r="D4" s="287"/>
      <c r="E4" s="287"/>
      <c r="F4" s="287"/>
      <c r="G4" s="320"/>
    </row>
    <row r="5" spans="1:13" ht="13.9" x14ac:dyDescent="0.25">
      <c r="A5" s="317" t="s">
        <v>366</v>
      </c>
      <c r="B5" s="271"/>
      <c r="C5" s="318">
        <v>0</v>
      </c>
      <c r="D5" s="311">
        <v>70351</v>
      </c>
      <c r="E5" s="311">
        <v>96670</v>
      </c>
      <c r="F5" s="311">
        <v>104786</v>
      </c>
      <c r="G5" s="312">
        <v>103319</v>
      </c>
      <c r="H5" s="290"/>
    </row>
    <row r="6" spans="1:13" ht="13.9" x14ac:dyDescent="0.25">
      <c r="A6" s="317" t="s">
        <v>367</v>
      </c>
      <c r="B6" s="271"/>
      <c r="C6" s="318">
        <v>0</v>
      </c>
      <c r="D6" s="311">
        <v>15392.662493817386</v>
      </c>
      <c r="E6" s="311">
        <v>7266.4418538178197</v>
      </c>
      <c r="F6" s="311">
        <v>8257.1465833880538</v>
      </c>
      <c r="G6" s="312">
        <v>16669.828792508208</v>
      </c>
      <c r="H6" s="290"/>
    </row>
    <row r="7" spans="1:13" ht="13.9" x14ac:dyDescent="0.25">
      <c r="A7" s="317" t="s">
        <v>368</v>
      </c>
      <c r="B7" s="271"/>
      <c r="C7" s="318">
        <v>0</v>
      </c>
      <c r="D7" s="311">
        <v>-7219.5647899244559</v>
      </c>
      <c r="E7" s="311">
        <v>-8190.9465861868684</v>
      </c>
      <c r="F7" s="311">
        <v>-7811.6689181122483</v>
      </c>
      <c r="G7" s="312">
        <v>-8651.8755886717208</v>
      </c>
      <c r="H7" s="290"/>
    </row>
    <row r="8" spans="1:13" ht="13.9" x14ac:dyDescent="0.25">
      <c r="A8" s="317" t="s">
        <v>369</v>
      </c>
      <c r="B8" s="271"/>
      <c r="C8" s="318">
        <v>0</v>
      </c>
      <c r="D8" s="311">
        <v>-2100</v>
      </c>
      <c r="E8" s="311">
        <v>-2900</v>
      </c>
      <c r="F8" s="311">
        <v>-3100</v>
      </c>
      <c r="G8" s="312">
        <v>-3100</v>
      </c>
      <c r="H8" s="294"/>
    </row>
    <row r="9" spans="1:13" ht="13.9" x14ac:dyDescent="0.25">
      <c r="A9" s="317" t="s">
        <v>370</v>
      </c>
      <c r="B9" s="271"/>
      <c r="C9" s="336">
        <v>0</v>
      </c>
      <c r="D9" s="313">
        <v>20245.902296107059</v>
      </c>
      <c r="E9" s="313">
        <v>11940.504732369052</v>
      </c>
      <c r="F9" s="313">
        <v>1187.522334724199</v>
      </c>
      <c r="G9" s="314">
        <v>15508.046796163515</v>
      </c>
      <c r="H9" s="295"/>
    </row>
    <row r="10" spans="1:13" ht="13.9" x14ac:dyDescent="0.25">
      <c r="A10" s="317" t="s">
        <v>371</v>
      </c>
      <c r="B10" s="271"/>
      <c r="C10" s="311">
        <v>70351</v>
      </c>
      <c r="D10" s="311">
        <v>96670</v>
      </c>
      <c r="E10" s="311">
        <v>104786</v>
      </c>
      <c r="F10" s="311">
        <v>103319</v>
      </c>
      <c r="G10" s="312">
        <v>123745</v>
      </c>
      <c r="H10" s="296"/>
      <c r="I10" s="288"/>
      <c r="J10" s="288"/>
      <c r="K10" s="288"/>
      <c r="L10" s="288"/>
      <c r="M10" s="288"/>
    </row>
    <row r="11" spans="1:13" ht="13.9" x14ac:dyDescent="0.25">
      <c r="A11" s="317" t="s">
        <v>372</v>
      </c>
      <c r="B11" s="271"/>
      <c r="C11" s="337">
        <v>0</v>
      </c>
      <c r="D11" s="337">
        <v>0.25466444800106552</v>
      </c>
      <c r="E11" s="337">
        <v>0.10380575351927521</v>
      </c>
      <c r="F11" s="337">
        <v>9.5802839923538573E-3</v>
      </c>
      <c r="G11" s="338">
        <v>0.11771644055653725</v>
      </c>
      <c r="H11" s="297"/>
    </row>
    <row r="12" spans="1:13" ht="13.9" x14ac:dyDescent="0.25">
      <c r="A12" s="317"/>
      <c r="B12" s="287"/>
      <c r="C12" s="287"/>
      <c r="D12" s="287"/>
      <c r="E12" s="287"/>
      <c r="F12" s="287"/>
      <c r="G12" s="320"/>
    </row>
    <row r="13" spans="1:13" ht="13.9" x14ac:dyDescent="0.25">
      <c r="A13" s="334" t="s">
        <v>373</v>
      </c>
      <c r="B13" s="271"/>
      <c r="C13" s="287"/>
      <c r="D13" s="287"/>
      <c r="E13" s="287"/>
      <c r="F13" s="287"/>
      <c r="G13" s="320"/>
    </row>
    <row r="14" spans="1:13" ht="13.9" x14ac:dyDescent="0.25">
      <c r="A14" s="310" t="s">
        <v>239</v>
      </c>
      <c r="B14" s="271"/>
      <c r="C14" s="339">
        <v>0</v>
      </c>
      <c r="D14" s="339">
        <v>0.4</v>
      </c>
      <c r="E14" s="339">
        <v>0.43</v>
      </c>
      <c r="F14" s="339">
        <v>0.45</v>
      </c>
      <c r="G14" s="340">
        <v>0.44</v>
      </c>
      <c r="H14" s="156"/>
      <c r="I14" s="156"/>
    </row>
    <row r="15" spans="1:13" ht="13.9" x14ac:dyDescent="0.25">
      <c r="A15" s="310" t="s">
        <v>240</v>
      </c>
      <c r="B15" s="271"/>
      <c r="C15" s="339">
        <v>0</v>
      </c>
      <c r="D15" s="339">
        <v>0.2</v>
      </c>
      <c r="E15" s="339">
        <v>0.23</v>
      </c>
      <c r="F15" s="339">
        <v>0.22</v>
      </c>
      <c r="G15" s="340">
        <v>0.22</v>
      </c>
      <c r="H15" s="156"/>
      <c r="I15" s="156"/>
    </row>
    <row r="16" spans="1:13" ht="13.9" x14ac:dyDescent="0.25">
      <c r="A16" s="310" t="s">
        <v>241</v>
      </c>
      <c r="B16" s="271"/>
      <c r="C16" s="339">
        <v>0</v>
      </c>
      <c r="D16" s="339">
        <v>0.3</v>
      </c>
      <c r="E16" s="339">
        <v>0.25</v>
      </c>
      <c r="F16" s="339">
        <v>0.23</v>
      </c>
      <c r="G16" s="340">
        <v>0.24</v>
      </c>
      <c r="H16" s="156"/>
      <c r="I16" s="156"/>
    </row>
    <row r="17" spans="1:9" ht="13.9" x14ac:dyDescent="0.25">
      <c r="A17" s="310" t="s">
        <v>242</v>
      </c>
      <c r="B17" s="271"/>
      <c r="C17" s="339">
        <v>0</v>
      </c>
      <c r="D17" s="339">
        <v>0.04</v>
      </c>
      <c r="E17" s="339">
        <v>0.04</v>
      </c>
      <c r="F17" s="339">
        <v>0.04</v>
      </c>
      <c r="G17" s="340">
        <v>0.04</v>
      </c>
      <c r="H17" s="156"/>
      <c r="I17" s="156"/>
    </row>
    <row r="18" spans="1:9" ht="13.9" x14ac:dyDescent="0.25">
      <c r="A18" s="310" t="s">
        <v>243</v>
      </c>
      <c r="B18" s="271"/>
      <c r="C18" s="339">
        <v>0</v>
      </c>
      <c r="D18" s="339">
        <v>0.04</v>
      </c>
      <c r="E18" s="339">
        <v>0.03</v>
      </c>
      <c r="F18" s="339">
        <v>0.04</v>
      </c>
      <c r="G18" s="340">
        <v>0.04</v>
      </c>
      <c r="H18" s="156"/>
      <c r="I18" s="156"/>
    </row>
    <row r="19" spans="1:9" ht="13.9" x14ac:dyDescent="0.25">
      <c r="A19" s="310" t="s">
        <v>244</v>
      </c>
      <c r="B19" s="271"/>
      <c r="C19" s="341">
        <v>0</v>
      </c>
      <c r="D19" s="341">
        <v>0.02</v>
      </c>
      <c r="E19" s="341">
        <v>0.02</v>
      </c>
      <c r="F19" s="341">
        <v>0.02</v>
      </c>
      <c r="G19" s="342">
        <v>0.02</v>
      </c>
      <c r="H19" s="298"/>
      <c r="I19" s="156"/>
    </row>
    <row r="20" spans="1:9" ht="13.9" x14ac:dyDescent="0.25">
      <c r="A20" s="310" t="s">
        <v>245</v>
      </c>
      <c r="B20" s="271"/>
      <c r="C20" s="339">
        <v>0</v>
      </c>
      <c r="D20" s="339">
        <v>1.0000000000000002</v>
      </c>
      <c r="E20" s="339">
        <v>1</v>
      </c>
      <c r="F20" s="339">
        <v>1</v>
      </c>
      <c r="G20" s="340">
        <v>1</v>
      </c>
      <c r="H20" s="156"/>
      <c r="I20" s="156"/>
    </row>
    <row r="21" spans="1:9" ht="13.9" x14ac:dyDescent="0.25">
      <c r="A21" s="317"/>
      <c r="B21" s="287"/>
      <c r="C21" s="339"/>
      <c r="D21" s="339"/>
      <c r="E21" s="339"/>
      <c r="F21" s="339"/>
      <c r="G21" s="340"/>
      <c r="H21" s="156"/>
      <c r="I21" s="156"/>
    </row>
    <row r="22" spans="1:9" ht="13.9" x14ac:dyDescent="0.25">
      <c r="A22" s="334" t="s">
        <v>374</v>
      </c>
      <c r="B22" s="271"/>
      <c r="C22" s="339"/>
      <c r="D22" s="339"/>
      <c r="E22" s="339"/>
      <c r="F22" s="339"/>
      <c r="G22" s="340"/>
      <c r="H22" s="156"/>
      <c r="I22" s="156"/>
    </row>
    <row r="23" spans="1:9" ht="13.9" x14ac:dyDescent="0.25">
      <c r="A23" s="310" t="s">
        <v>239</v>
      </c>
      <c r="B23" s="271"/>
      <c r="C23" s="339">
        <v>0</v>
      </c>
      <c r="D23" s="339">
        <v>0.34</v>
      </c>
      <c r="E23" s="339">
        <v>0.08</v>
      </c>
      <c r="F23" s="339">
        <v>-0.06</v>
      </c>
      <c r="G23" s="340">
        <v>0.1</v>
      </c>
      <c r="H23" s="156"/>
      <c r="I23" s="156"/>
    </row>
    <row r="24" spans="1:9" ht="13.9" x14ac:dyDescent="0.25">
      <c r="A24" s="310" t="s">
        <v>240</v>
      </c>
      <c r="B24" s="271"/>
      <c r="C24" s="339">
        <v>0</v>
      </c>
      <c r="D24" s="339">
        <v>0.44</v>
      </c>
      <c r="E24" s="339">
        <v>7.0000000000000007E-2</v>
      </c>
      <c r="F24" s="339">
        <v>-0.1</v>
      </c>
      <c r="G24" s="340">
        <v>0.15</v>
      </c>
      <c r="H24" s="156"/>
      <c r="I24" s="156"/>
    </row>
    <row r="25" spans="1:9" ht="13.9" x14ac:dyDescent="0.25">
      <c r="A25" s="310" t="s">
        <v>241</v>
      </c>
      <c r="B25" s="271"/>
      <c r="C25" s="339">
        <v>0</v>
      </c>
      <c r="D25" s="339">
        <v>0.02</v>
      </c>
      <c r="E25" s="339">
        <v>0.01</v>
      </c>
      <c r="F25" s="339">
        <v>0.01</v>
      </c>
      <c r="G25" s="340">
        <v>0.03</v>
      </c>
      <c r="H25" s="156"/>
      <c r="I25" s="156"/>
    </row>
    <row r="26" spans="1:9" ht="13.9" x14ac:dyDescent="0.25">
      <c r="A26" s="310" t="s">
        <v>242</v>
      </c>
      <c r="B26" s="271"/>
      <c r="C26" s="339">
        <v>0</v>
      </c>
      <c r="D26" s="339">
        <v>0.22</v>
      </c>
      <c r="E26" s="339">
        <v>-0.06</v>
      </c>
      <c r="F26" s="339">
        <v>0</v>
      </c>
      <c r="G26" s="340">
        <v>0.03</v>
      </c>
      <c r="H26" s="156"/>
      <c r="I26" s="156"/>
    </row>
    <row r="27" spans="1:9" ht="13.9" x14ac:dyDescent="0.25">
      <c r="A27" s="310" t="s">
        <v>243</v>
      </c>
      <c r="B27" s="271"/>
      <c r="C27" s="339">
        <v>0</v>
      </c>
      <c r="D27" s="339">
        <v>0.02</v>
      </c>
      <c r="E27" s="339">
        <v>0.3</v>
      </c>
      <c r="F27" s="339">
        <v>0.02</v>
      </c>
      <c r="G27" s="340">
        <v>0.08</v>
      </c>
      <c r="H27" s="156"/>
      <c r="I27" s="156"/>
    </row>
    <row r="28" spans="1:9" ht="15.75" thickBot="1" x14ac:dyDescent="0.3">
      <c r="A28" s="343" t="s">
        <v>244</v>
      </c>
      <c r="B28" s="299"/>
      <c r="C28" s="344">
        <v>0</v>
      </c>
      <c r="D28" s="344">
        <v>0</v>
      </c>
      <c r="E28" s="344">
        <v>0</v>
      </c>
      <c r="F28" s="344">
        <v>0</v>
      </c>
      <c r="G28" s="345">
        <v>0</v>
      </c>
      <c r="H28" s="156"/>
      <c r="I28" s="156"/>
    </row>
    <row r="29" spans="1:9" x14ac:dyDescent="0.25">
      <c r="A29" s="271"/>
      <c r="B29" s="271"/>
      <c r="C29" s="300"/>
      <c r="D29" s="300"/>
      <c r="E29" s="300"/>
      <c r="F29" s="300"/>
      <c r="G29" s="300"/>
    </row>
    <row r="30" spans="1:9" x14ac:dyDescent="0.25">
      <c r="A30" s="332" t="s">
        <v>247</v>
      </c>
      <c r="B30" s="271"/>
      <c r="C30" s="300"/>
      <c r="D30" s="300"/>
      <c r="E30" s="300"/>
      <c r="F30" s="300"/>
      <c r="G30" s="300"/>
    </row>
    <row r="31" spans="1:9" x14ac:dyDescent="0.25">
      <c r="A31" s="271"/>
      <c r="B31" s="271"/>
      <c r="C31" s="300"/>
      <c r="D31" s="300"/>
      <c r="E31" s="300"/>
      <c r="F31" s="300"/>
      <c r="G31" s="300"/>
    </row>
    <row r="32" spans="1:9" x14ac:dyDescent="0.25">
      <c r="B32" s="301"/>
      <c r="C32" s="302"/>
      <c r="D32" s="302"/>
      <c r="E32" s="302"/>
      <c r="F32" s="302"/>
      <c r="G32" s="302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1392-3495-490F-9C33-F3D979EFD84A}">
  <sheetPr>
    <tabColor rgb="FFFFC000"/>
  </sheetPr>
  <dimension ref="A1:G59"/>
  <sheetViews>
    <sheetView zoomScaleNormal="100" workbookViewId="0"/>
  </sheetViews>
  <sheetFormatPr defaultColWidth="8.85546875" defaultRowHeight="15" outlineLevelRow="1" x14ac:dyDescent="0.25"/>
  <cols>
    <col min="1" max="1" width="39.85546875" style="1" customWidth="1"/>
    <col min="2" max="2" width="11.42578125" style="1" customWidth="1"/>
    <col min="3" max="4" width="15.5703125" style="1" customWidth="1"/>
    <col min="5" max="5" width="15" style="1" customWidth="1"/>
    <col min="6" max="6" width="15.28515625" style="1" customWidth="1"/>
    <col min="7" max="7" width="14.5703125" style="1" customWidth="1"/>
    <col min="8" max="16384" width="8.85546875" style="1"/>
  </cols>
  <sheetData>
    <row r="1" spans="1:7" ht="13.9" x14ac:dyDescent="0.25">
      <c r="A1" s="303" t="s">
        <v>248</v>
      </c>
      <c r="B1" s="287"/>
      <c r="C1" s="287"/>
      <c r="D1" s="287"/>
      <c r="E1" s="287"/>
      <c r="F1" s="287"/>
      <c r="G1" s="287"/>
    </row>
    <row r="2" spans="1:7" ht="13.9" x14ac:dyDescent="0.25">
      <c r="A2" s="287"/>
      <c r="B2" s="287"/>
      <c r="C2" s="287"/>
      <c r="D2" s="287"/>
      <c r="E2" s="287"/>
      <c r="F2" s="287"/>
      <c r="G2" s="287"/>
    </row>
    <row r="3" spans="1:7" ht="14.45" thickBot="1" x14ac:dyDescent="0.3">
      <c r="A3" s="287"/>
      <c r="B3" s="287"/>
      <c r="C3" s="303">
        <v>2017</v>
      </c>
      <c r="D3" s="303">
        <v>2018</v>
      </c>
      <c r="E3" s="303">
        <v>2019</v>
      </c>
      <c r="F3" s="303">
        <v>2020</v>
      </c>
      <c r="G3" s="303">
        <v>2021</v>
      </c>
    </row>
    <row r="4" spans="1:7" ht="13.9" x14ac:dyDescent="0.25">
      <c r="A4" s="333" t="s">
        <v>249</v>
      </c>
      <c r="B4" s="292"/>
      <c r="C4" s="292"/>
      <c r="D4" s="292"/>
      <c r="E4" s="292"/>
      <c r="F4" s="292"/>
      <c r="G4" s="293"/>
    </row>
    <row r="5" spans="1:7" ht="13.9" x14ac:dyDescent="0.25">
      <c r="A5" s="310" t="s">
        <v>250</v>
      </c>
      <c r="B5" s="287"/>
      <c r="C5" s="311">
        <v>62704.870420281601</v>
      </c>
      <c r="D5" s="311">
        <v>70056.529310415732</v>
      </c>
      <c r="E5" s="311">
        <v>76186.078017535023</v>
      </c>
      <c r="F5" s="311">
        <v>82142.58650282734</v>
      </c>
      <c r="G5" s="312">
        <v>87718.874932723586</v>
      </c>
    </row>
    <row r="6" spans="1:7" ht="13.9" x14ac:dyDescent="0.25">
      <c r="A6" s="310" t="s">
        <v>251</v>
      </c>
      <c r="B6" s="287"/>
      <c r="C6" s="318">
        <v>0</v>
      </c>
      <c r="D6" s="318">
        <v>0</v>
      </c>
      <c r="E6" s="318">
        <v>0</v>
      </c>
      <c r="F6" s="318">
        <v>0</v>
      </c>
      <c r="G6" s="319">
        <v>0</v>
      </c>
    </row>
    <row r="7" spans="1:7" ht="13.9" x14ac:dyDescent="0.25">
      <c r="A7" s="310" t="s">
        <v>252</v>
      </c>
      <c r="B7" s="287"/>
      <c r="C7" s="313">
        <v>15709.600820326894</v>
      </c>
      <c r="D7" s="313">
        <v>18524.083300160091</v>
      </c>
      <c r="E7" s="313">
        <v>20929.508486531256</v>
      </c>
      <c r="F7" s="313">
        <v>23631.671916755284</v>
      </c>
      <c r="G7" s="314">
        <v>26178.419949049676</v>
      </c>
    </row>
    <row r="8" spans="1:7" ht="13.9" x14ac:dyDescent="0.25">
      <c r="A8" s="310" t="s">
        <v>253</v>
      </c>
      <c r="B8" s="287"/>
      <c r="C8" s="315">
        <v>78414.471240608487</v>
      </c>
      <c r="D8" s="315">
        <v>88580.61261057583</v>
      </c>
      <c r="E8" s="315">
        <v>97115.586504066276</v>
      </c>
      <c r="F8" s="315">
        <v>105774.25841958262</v>
      </c>
      <c r="G8" s="316">
        <v>113897.29488177327</v>
      </c>
    </row>
    <row r="9" spans="1:7" ht="13.9" x14ac:dyDescent="0.25">
      <c r="A9" s="317"/>
      <c r="B9" s="287"/>
      <c r="C9" s="287"/>
      <c r="D9" s="287"/>
      <c r="E9" s="287"/>
      <c r="F9" s="287"/>
      <c r="G9" s="320"/>
    </row>
    <row r="10" spans="1:7" ht="13.9" x14ac:dyDescent="0.25">
      <c r="A10" s="334" t="s">
        <v>254</v>
      </c>
      <c r="B10" s="287"/>
      <c r="C10" s="311">
        <v>70351</v>
      </c>
      <c r="D10" s="311">
        <v>96670</v>
      </c>
      <c r="E10" s="311">
        <v>104786</v>
      </c>
      <c r="F10" s="311">
        <v>103319</v>
      </c>
      <c r="G10" s="312">
        <v>123745</v>
      </c>
    </row>
    <row r="11" spans="1:7" ht="13.9" x14ac:dyDescent="0.25">
      <c r="A11" s="334"/>
      <c r="B11" s="287"/>
      <c r="C11" s="287"/>
      <c r="D11" s="287"/>
      <c r="E11" s="287"/>
      <c r="F11" s="287"/>
      <c r="G11" s="320"/>
    </row>
    <row r="12" spans="1:7" ht="13.9" x14ac:dyDescent="0.25">
      <c r="A12" s="307" t="s">
        <v>255</v>
      </c>
      <c r="B12" s="287"/>
      <c r="C12" s="315">
        <v>8063.4712406084873</v>
      </c>
      <c r="D12" s="315">
        <v>-8089.3873894241697</v>
      </c>
      <c r="E12" s="315">
        <v>-7670.4134959337243</v>
      </c>
      <c r="F12" s="315">
        <v>2455.2584195826203</v>
      </c>
      <c r="G12" s="316">
        <v>-9847.7051182267314</v>
      </c>
    </row>
    <row r="13" spans="1:7" ht="13.9" x14ac:dyDescent="0.25">
      <c r="A13" s="317"/>
      <c r="B13" s="287"/>
      <c r="C13" s="287"/>
      <c r="D13" s="287"/>
      <c r="E13" s="287"/>
      <c r="F13" s="287"/>
      <c r="G13" s="320"/>
    </row>
    <row r="14" spans="1:7" ht="13.9" x14ac:dyDescent="0.25">
      <c r="A14" s="307" t="s">
        <v>256</v>
      </c>
      <c r="B14" s="287"/>
      <c r="C14" s="318">
        <v>0</v>
      </c>
      <c r="D14" s="318">
        <v>0</v>
      </c>
      <c r="E14" s="318">
        <v>0</v>
      </c>
      <c r="F14" s="318">
        <v>0</v>
      </c>
      <c r="G14" s="319">
        <v>0</v>
      </c>
    </row>
    <row r="15" spans="1:7" ht="13.9" x14ac:dyDescent="0.25">
      <c r="A15" s="334"/>
      <c r="B15" s="287"/>
      <c r="C15" s="318"/>
      <c r="D15" s="318"/>
      <c r="E15" s="318"/>
      <c r="F15" s="318"/>
      <c r="G15" s="319"/>
    </row>
    <row r="16" spans="1:7" ht="13.9" x14ac:dyDescent="0.25">
      <c r="A16" s="307" t="s">
        <v>257</v>
      </c>
      <c r="B16" s="287"/>
      <c r="C16" s="318">
        <v>0</v>
      </c>
      <c r="D16" s="318">
        <v>0</v>
      </c>
      <c r="E16" s="318">
        <v>0</v>
      </c>
      <c r="F16" s="318">
        <v>0</v>
      </c>
      <c r="G16" s="319">
        <v>0</v>
      </c>
    </row>
    <row r="17" spans="1:7" ht="13.9" x14ac:dyDescent="0.25">
      <c r="A17" s="317"/>
      <c r="B17" s="287"/>
      <c r="C17" s="287"/>
      <c r="D17" s="287"/>
      <c r="E17" s="287"/>
      <c r="F17" s="287"/>
      <c r="G17" s="320"/>
    </row>
    <row r="18" spans="1:7" ht="13.9" x14ac:dyDescent="0.25">
      <c r="A18" s="334" t="s">
        <v>258</v>
      </c>
      <c r="B18" s="287"/>
      <c r="C18" s="311">
        <v>14035.535291751319</v>
      </c>
      <c r="D18" s="311">
        <v>15355.829243241989</v>
      </c>
      <c r="E18" s="311">
        <v>15927.560079321778</v>
      </c>
      <c r="F18" s="311">
        <v>16264.162570378052</v>
      </c>
      <c r="G18" s="312">
        <v>17199.523962515101</v>
      </c>
    </row>
    <row r="19" spans="1:7" ht="13.9" x14ac:dyDescent="0.25">
      <c r="A19" s="317"/>
      <c r="B19" s="287"/>
      <c r="C19" s="287"/>
      <c r="D19" s="287"/>
      <c r="E19" s="287"/>
      <c r="F19" s="287"/>
      <c r="G19" s="320"/>
    </row>
    <row r="20" spans="1:7" ht="13.9" x14ac:dyDescent="0.25">
      <c r="A20" s="307" t="s">
        <v>259</v>
      </c>
      <c r="B20" s="287"/>
      <c r="C20" s="315">
        <v>1357.1272020660672</v>
      </c>
      <c r="D20" s="315">
        <v>0</v>
      </c>
      <c r="E20" s="315">
        <v>0</v>
      </c>
      <c r="F20" s="315">
        <v>405.66622213015489</v>
      </c>
      <c r="G20" s="316">
        <v>0</v>
      </c>
    </row>
    <row r="21" spans="1:7" ht="13.9" hidden="1" outlineLevel="1" x14ac:dyDescent="0.25">
      <c r="A21" s="317"/>
      <c r="B21" s="287"/>
      <c r="C21" s="287"/>
      <c r="D21" s="287"/>
      <c r="E21" s="287"/>
      <c r="F21" s="287"/>
      <c r="G21" s="320"/>
    </row>
    <row r="22" spans="1:7" ht="13.9" hidden="1" outlineLevel="1" x14ac:dyDescent="0.25">
      <c r="A22" s="307" t="s">
        <v>260</v>
      </c>
      <c r="B22" s="287"/>
      <c r="C22" s="287"/>
      <c r="D22" s="287"/>
      <c r="E22" s="287"/>
      <c r="F22" s="287"/>
      <c r="G22" s="320"/>
    </row>
    <row r="23" spans="1:7" ht="13.9" hidden="1" outlineLevel="1" x14ac:dyDescent="0.25">
      <c r="A23" s="317"/>
      <c r="B23" s="287"/>
      <c r="C23" s="311">
        <v>8063.4712406084873</v>
      </c>
      <c r="D23" s="311">
        <v>0</v>
      </c>
      <c r="E23" s="311">
        <v>0</v>
      </c>
      <c r="F23" s="311">
        <v>0</v>
      </c>
      <c r="G23" s="312">
        <v>0</v>
      </c>
    </row>
    <row r="24" spans="1:7" ht="13.9" hidden="1" outlineLevel="1" x14ac:dyDescent="0.25">
      <c r="A24" s="334" t="s">
        <v>261</v>
      </c>
      <c r="B24" s="287"/>
      <c r="C24" s="311"/>
      <c r="D24" s="311">
        <v>0</v>
      </c>
      <c r="E24" s="311">
        <v>0</v>
      </c>
      <c r="F24" s="311">
        <v>0</v>
      </c>
      <c r="G24" s="312">
        <v>0</v>
      </c>
    </row>
    <row r="25" spans="1:7" ht="13.9" hidden="1" outlineLevel="1" x14ac:dyDescent="0.25">
      <c r="A25" s="310"/>
      <c r="B25" s="287"/>
      <c r="C25" s="311"/>
      <c r="D25" s="311"/>
      <c r="E25" s="311">
        <v>0</v>
      </c>
      <c r="F25" s="311">
        <v>0</v>
      </c>
      <c r="G25" s="312">
        <v>0</v>
      </c>
    </row>
    <row r="26" spans="1:7" ht="13.9" hidden="1" outlineLevel="1" x14ac:dyDescent="0.25">
      <c r="A26" s="310"/>
      <c r="B26" s="287"/>
      <c r="C26" s="311"/>
      <c r="D26" s="311"/>
      <c r="E26" s="311"/>
      <c r="F26" s="311">
        <v>2455.2584195826203</v>
      </c>
      <c r="G26" s="312">
        <v>0</v>
      </c>
    </row>
    <row r="27" spans="1:7" ht="13.9" hidden="1" outlineLevel="1" x14ac:dyDescent="0.25">
      <c r="A27" s="310"/>
      <c r="B27" s="287"/>
      <c r="C27" s="313"/>
      <c r="D27" s="313"/>
      <c r="E27" s="313"/>
      <c r="F27" s="313"/>
      <c r="G27" s="314">
        <v>0</v>
      </c>
    </row>
    <row r="28" spans="1:7" ht="13.9" hidden="1" outlineLevel="1" x14ac:dyDescent="0.25">
      <c r="A28" s="310"/>
      <c r="B28" s="287"/>
      <c r="C28" s="311">
        <v>8063.4712406084873</v>
      </c>
      <c r="D28" s="311">
        <v>0</v>
      </c>
      <c r="E28" s="311">
        <v>0</v>
      </c>
      <c r="F28" s="311">
        <v>2455.2584195826203</v>
      </c>
      <c r="G28" s="312">
        <v>0</v>
      </c>
    </row>
    <row r="29" spans="1:7" ht="13.9" hidden="1" outlineLevel="1" x14ac:dyDescent="0.25">
      <c r="A29" s="310"/>
      <c r="B29" s="287"/>
      <c r="C29" s="287"/>
      <c r="D29" s="287"/>
      <c r="E29" s="287"/>
      <c r="F29" s="287"/>
      <c r="G29" s="320"/>
    </row>
    <row r="30" spans="1:7" ht="13.9" hidden="1" outlineLevel="1" x14ac:dyDescent="0.25">
      <c r="A30" s="310"/>
      <c r="B30" s="287"/>
      <c r="C30" s="287"/>
      <c r="D30" s="287"/>
      <c r="E30" s="287"/>
      <c r="F30" s="287"/>
      <c r="G30" s="320"/>
    </row>
    <row r="31" spans="1:7" ht="32.25" hidden="1" customHeight="1" outlineLevel="1" x14ac:dyDescent="0.25">
      <c r="A31" s="310"/>
      <c r="B31" s="287"/>
      <c r="C31" s="311">
        <v>1357.1272020660672</v>
      </c>
      <c r="D31" s="311">
        <v>0</v>
      </c>
      <c r="E31" s="311">
        <v>0</v>
      </c>
      <c r="F31" s="311">
        <v>0</v>
      </c>
      <c r="G31" s="312">
        <v>0</v>
      </c>
    </row>
    <row r="32" spans="1:7" ht="13.9" hidden="1" outlineLevel="1" x14ac:dyDescent="0.25">
      <c r="A32" s="310"/>
      <c r="B32" s="287"/>
      <c r="C32" s="311"/>
      <c r="D32" s="311">
        <v>0</v>
      </c>
      <c r="E32" s="311">
        <v>0</v>
      </c>
      <c r="F32" s="311">
        <v>0</v>
      </c>
      <c r="G32" s="312">
        <v>0</v>
      </c>
    </row>
    <row r="33" spans="1:7" ht="13.9" hidden="1" outlineLevel="1" x14ac:dyDescent="0.25">
      <c r="A33" s="310"/>
      <c r="B33" s="287"/>
      <c r="C33" s="311"/>
      <c r="D33" s="311"/>
      <c r="E33" s="311">
        <v>0</v>
      </c>
      <c r="F33" s="311">
        <v>0</v>
      </c>
      <c r="G33" s="312">
        <v>0</v>
      </c>
    </row>
    <row r="34" spans="1:7" ht="13.9" hidden="1" outlineLevel="1" x14ac:dyDescent="0.25">
      <c r="A34" s="310"/>
      <c r="B34" s="287"/>
      <c r="C34" s="311"/>
      <c r="D34" s="311"/>
      <c r="E34" s="311"/>
      <c r="F34" s="311">
        <v>405.66622213015489</v>
      </c>
      <c r="G34" s="312">
        <v>0</v>
      </c>
    </row>
    <row r="35" spans="1:7" ht="13.9" hidden="1" outlineLevel="1" x14ac:dyDescent="0.25">
      <c r="A35" s="310"/>
      <c r="B35" s="287"/>
      <c r="C35" s="313"/>
      <c r="D35" s="313"/>
      <c r="E35" s="313"/>
      <c r="F35" s="313"/>
      <c r="G35" s="314">
        <v>0</v>
      </c>
    </row>
    <row r="36" spans="1:7" ht="13.9" hidden="1" outlineLevel="1" x14ac:dyDescent="0.25">
      <c r="A36" s="310"/>
      <c r="B36" s="287"/>
      <c r="C36" s="311">
        <v>1357.1272020660672</v>
      </c>
      <c r="D36" s="311">
        <v>0</v>
      </c>
      <c r="E36" s="311">
        <v>0</v>
      </c>
      <c r="F36" s="311">
        <v>405.66622213015489</v>
      </c>
      <c r="G36" s="312">
        <v>0</v>
      </c>
    </row>
    <row r="37" spans="1:7" ht="13.9" hidden="1" outlineLevel="1" x14ac:dyDescent="0.25">
      <c r="A37" s="310"/>
      <c r="B37" s="287"/>
      <c r="C37" s="287"/>
      <c r="D37" s="287"/>
      <c r="E37" s="287"/>
      <c r="F37" s="287"/>
      <c r="G37" s="320"/>
    </row>
    <row r="38" spans="1:7" ht="13.9" collapsed="1" x14ac:dyDescent="0.25">
      <c r="A38" s="317"/>
      <c r="B38" s="287"/>
      <c r="C38" s="287"/>
      <c r="D38" s="287"/>
      <c r="E38" s="287"/>
      <c r="F38" s="287"/>
      <c r="G38" s="320"/>
    </row>
    <row r="39" spans="1:7" ht="13.9" x14ac:dyDescent="0.25">
      <c r="A39" s="307" t="s">
        <v>375</v>
      </c>
      <c r="B39" s="287"/>
      <c r="C39" s="315">
        <v>15392.662493817386</v>
      </c>
      <c r="D39" s="315">
        <v>7266.4418538178197</v>
      </c>
      <c r="E39" s="315">
        <v>8257.1465833880538</v>
      </c>
      <c r="F39" s="315">
        <v>16669.828792508208</v>
      </c>
      <c r="G39" s="316">
        <v>7351.8188442883693</v>
      </c>
    </row>
    <row r="40" spans="1:7" ht="13.9" x14ac:dyDescent="0.25">
      <c r="A40" s="317"/>
      <c r="B40" s="287"/>
      <c r="C40" s="287"/>
      <c r="D40" s="287"/>
      <c r="E40" s="287"/>
      <c r="F40" s="287"/>
      <c r="G40" s="320"/>
    </row>
    <row r="41" spans="1:7" ht="13.9" x14ac:dyDescent="0.25">
      <c r="A41" s="334" t="s">
        <v>261</v>
      </c>
      <c r="B41" s="287"/>
      <c r="C41" s="323">
        <v>0.89710000000000001</v>
      </c>
      <c r="D41" s="323">
        <v>1.0912999999999999</v>
      </c>
      <c r="E41" s="323">
        <v>1.0789</v>
      </c>
      <c r="F41" s="323">
        <v>0.97670000000000001</v>
      </c>
      <c r="G41" s="324">
        <v>1.0864</v>
      </c>
    </row>
    <row r="42" spans="1:7" ht="13.9" x14ac:dyDescent="0.25">
      <c r="A42" s="334" t="s">
        <v>262</v>
      </c>
      <c r="B42" s="287"/>
      <c r="C42" s="325">
        <v>0.89710000000000001</v>
      </c>
      <c r="D42" s="325">
        <v>1.0912999999999999</v>
      </c>
      <c r="E42" s="325">
        <v>1.0789</v>
      </c>
      <c r="F42" s="325">
        <v>0.97670000000000001</v>
      </c>
      <c r="G42" s="326">
        <v>1.0864</v>
      </c>
    </row>
    <row r="43" spans="1:7" ht="13.9" x14ac:dyDescent="0.25">
      <c r="A43" s="317"/>
      <c r="B43" s="287"/>
      <c r="C43" s="287"/>
      <c r="D43" s="287"/>
      <c r="E43" s="287"/>
      <c r="F43" s="287"/>
      <c r="G43" s="320"/>
    </row>
    <row r="44" spans="1:7" ht="13.9" x14ac:dyDescent="0.25">
      <c r="A44" s="307" t="s">
        <v>263</v>
      </c>
      <c r="B44" s="287"/>
      <c r="C44" s="287"/>
      <c r="D44" s="287"/>
      <c r="E44" s="287"/>
      <c r="F44" s="287"/>
      <c r="G44" s="320"/>
    </row>
    <row r="45" spans="1:7" x14ac:dyDescent="0.25">
      <c r="A45" s="310" t="s">
        <v>264</v>
      </c>
      <c r="B45" s="287"/>
      <c r="C45" s="323">
        <v>6.9900000000000004E-2</v>
      </c>
      <c r="D45" s="323">
        <v>6.8199999999999997E-2</v>
      </c>
      <c r="E45" s="323">
        <v>6.6299999999999998E-2</v>
      </c>
      <c r="F45" s="323">
        <v>6.4600000000000005E-2</v>
      </c>
      <c r="G45" s="324">
        <v>6.2899999999999998E-2</v>
      </c>
    </row>
    <row r="46" spans="1:7" ht="13.9" hidden="1" outlineLevel="1" x14ac:dyDescent="0.25">
      <c r="A46" s="310" t="s">
        <v>376</v>
      </c>
      <c r="B46" s="287"/>
      <c r="C46" s="325">
        <v>5.2300000000000006E-2</v>
      </c>
      <c r="D46" s="325">
        <v>4.99E-2</v>
      </c>
      <c r="E46" s="325">
        <v>4.7199999999999999E-2</v>
      </c>
      <c r="F46" s="325">
        <v>4.4299999999999999E-2</v>
      </c>
      <c r="G46" s="326">
        <v>4.1599999999999998E-2</v>
      </c>
    </row>
    <row r="47" spans="1:7" ht="13.9" hidden="1" outlineLevel="1" x14ac:dyDescent="0.25">
      <c r="A47" s="310" t="s">
        <v>266</v>
      </c>
      <c r="B47" s="287"/>
      <c r="C47" s="325">
        <v>6.5099999999999991E-2</v>
      </c>
      <c r="D47" s="325">
        <v>6.3200000000000006E-2</v>
      </c>
      <c r="E47" s="325">
        <v>6.1100000000000002E-2</v>
      </c>
      <c r="F47" s="325">
        <v>5.91E-2</v>
      </c>
      <c r="G47" s="326">
        <v>5.7200000000000001E-2</v>
      </c>
    </row>
    <row r="48" spans="1:7" ht="13.9" hidden="1" outlineLevel="1" x14ac:dyDescent="0.25">
      <c r="A48" s="317"/>
      <c r="B48" s="287"/>
      <c r="C48" s="325">
        <v>7.1599999999999997E-2</v>
      </c>
      <c r="D48" s="325">
        <v>6.9900000000000004E-2</v>
      </c>
      <c r="E48" s="325">
        <v>6.8099999999999994E-2</v>
      </c>
      <c r="F48" s="325">
        <v>6.6500000000000004E-2</v>
      </c>
      <c r="G48" s="326">
        <v>6.4799999999999996E-2</v>
      </c>
    </row>
    <row r="49" spans="1:7" collapsed="1" x14ac:dyDescent="0.25">
      <c r="A49" s="310" t="s">
        <v>376</v>
      </c>
      <c r="B49" s="287"/>
      <c r="C49" s="323">
        <v>0.04</v>
      </c>
      <c r="D49" s="325">
        <v>0.04</v>
      </c>
      <c r="E49" s="325">
        <v>0.04</v>
      </c>
      <c r="F49" s="325">
        <v>0.04</v>
      </c>
      <c r="G49" s="326">
        <v>0.04</v>
      </c>
    </row>
    <row r="50" spans="1:7" x14ac:dyDescent="0.25">
      <c r="A50" s="310" t="s">
        <v>266</v>
      </c>
      <c r="B50" s="287"/>
      <c r="C50" s="325">
        <v>2.5000000000000001E-2</v>
      </c>
      <c r="D50" s="325">
        <v>2.5000000000000001E-2</v>
      </c>
      <c r="E50" s="325">
        <v>2.5000000000000001E-2</v>
      </c>
      <c r="F50" s="325">
        <v>2.5000000000000001E-2</v>
      </c>
      <c r="G50" s="326">
        <v>2.5000000000000001E-2</v>
      </c>
    </row>
    <row r="51" spans="1:7" ht="47.25" customHeight="1" x14ac:dyDescent="0.25">
      <c r="A51" s="310" t="s">
        <v>267</v>
      </c>
      <c r="B51" s="287"/>
      <c r="C51" s="380" t="s">
        <v>377</v>
      </c>
      <c r="D51" s="380"/>
      <c r="E51" s="380"/>
      <c r="F51" s="380"/>
      <c r="G51" s="381"/>
    </row>
    <row r="52" spans="1:7" x14ac:dyDescent="0.25">
      <c r="A52" s="335" t="s">
        <v>273</v>
      </c>
      <c r="B52" s="287"/>
      <c r="C52" s="382" t="s">
        <v>274</v>
      </c>
      <c r="D52" s="382"/>
      <c r="E52" s="382"/>
      <c r="F52" s="382"/>
      <c r="G52" s="383"/>
    </row>
    <row r="53" spans="1:7" x14ac:dyDescent="0.25">
      <c r="A53" s="310" t="s">
        <v>275</v>
      </c>
      <c r="B53" s="287"/>
      <c r="C53" s="382" t="s">
        <v>378</v>
      </c>
      <c r="D53" s="382"/>
      <c r="E53" s="382"/>
      <c r="F53" s="382"/>
      <c r="G53" s="383"/>
    </row>
    <row r="54" spans="1:7" x14ac:dyDescent="0.25">
      <c r="A54" s="310" t="s">
        <v>308</v>
      </c>
      <c r="B54" s="287"/>
      <c r="C54" s="382" t="s">
        <v>379</v>
      </c>
      <c r="D54" s="382"/>
      <c r="E54" s="382"/>
      <c r="F54" s="382"/>
      <c r="G54" s="383"/>
    </row>
    <row r="55" spans="1:7" x14ac:dyDescent="0.25">
      <c r="A55" s="329" t="s">
        <v>279</v>
      </c>
      <c r="B55" s="287"/>
      <c r="C55" s="311">
        <v>2100</v>
      </c>
      <c r="D55" s="311">
        <v>2900</v>
      </c>
      <c r="E55" s="311">
        <v>3100</v>
      </c>
      <c r="F55" s="311">
        <v>3100</v>
      </c>
      <c r="G55" s="312">
        <v>3700</v>
      </c>
    </row>
    <row r="56" spans="1:7" x14ac:dyDescent="0.25">
      <c r="A56" s="329" t="s">
        <v>280</v>
      </c>
      <c r="B56" s="287"/>
      <c r="C56" s="382" t="s">
        <v>48</v>
      </c>
      <c r="D56" s="382"/>
      <c r="E56" s="382"/>
      <c r="F56" s="382"/>
      <c r="G56" s="383"/>
    </row>
    <row r="57" spans="1:7" ht="15.75" thickBot="1" x14ac:dyDescent="0.3">
      <c r="A57" s="330" t="s">
        <v>282</v>
      </c>
      <c r="B57" s="331"/>
      <c r="C57" s="378" t="s">
        <v>283</v>
      </c>
      <c r="D57" s="378"/>
      <c r="E57" s="378"/>
      <c r="F57" s="378"/>
      <c r="G57" s="379"/>
    </row>
    <row r="58" spans="1:7" x14ac:dyDescent="0.25">
      <c r="A58" s="271"/>
      <c r="B58" s="271"/>
      <c r="C58" s="271"/>
      <c r="D58" s="271"/>
      <c r="E58" s="271"/>
      <c r="F58" s="271"/>
      <c r="G58" s="271"/>
    </row>
    <row r="59" spans="1:7" x14ac:dyDescent="0.25">
      <c r="A59" s="332" t="s">
        <v>247</v>
      </c>
      <c r="B59" s="271"/>
      <c r="C59" s="271"/>
      <c r="D59" s="271"/>
      <c r="E59" s="271"/>
      <c r="F59" s="271"/>
      <c r="G59" s="271"/>
    </row>
  </sheetData>
  <mergeCells count="6">
    <mergeCell ref="C57:G57"/>
    <mergeCell ref="C51:G51"/>
    <mergeCell ref="C52:G52"/>
    <mergeCell ref="C53:G53"/>
    <mergeCell ref="C54:G54"/>
    <mergeCell ref="C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A6F5-2D41-48FB-A215-C478C40B6BB3}">
  <sheetPr>
    <tabColor rgb="FFFFC000"/>
  </sheetPr>
  <dimension ref="A1:M44"/>
  <sheetViews>
    <sheetView zoomScaleNormal="100" workbookViewId="0"/>
  </sheetViews>
  <sheetFormatPr defaultColWidth="8.85546875" defaultRowHeight="15" outlineLevelRow="1" x14ac:dyDescent="0.25"/>
  <cols>
    <col min="1" max="1" width="44.7109375" style="1" customWidth="1"/>
    <col min="2" max="2" width="7" style="1" customWidth="1"/>
    <col min="3" max="3" width="13.42578125" style="1" customWidth="1"/>
    <col min="4" max="4" width="12.5703125" style="1" customWidth="1"/>
    <col min="5" max="6" width="13.28515625" style="1" customWidth="1"/>
    <col min="7" max="7" width="12.7109375" style="1" customWidth="1"/>
    <col min="8" max="9" width="16" style="1" bestFit="1" customWidth="1"/>
    <col min="10" max="13" width="9.5703125" style="1" bestFit="1" customWidth="1"/>
    <col min="14" max="16384" width="8.85546875" style="1"/>
  </cols>
  <sheetData>
    <row r="1" spans="1:13" ht="13.9" x14ac:dyDescent="0.25">
      <c r="A1" s="303" t="s">
        <v>284</v>
      </c>
      <c r="B1" s="287"/>
      <c r="C1" s="287"/>
      <c r="D1" s="287"/>
      <c r="E1" s="287"/>
      <c r="F1" s="287"/>
      <c r="G1" s="287"/>
    </row>
    <row r="2" spans="1:13" ht="13.9" x14ac:dyDescent="0.25">
      <c r="A2" s="303"/>
      <c r="B2" s="287"/>
      <c r="C2" s="287"/>
      <c r="D2" s="287"/>
      <c r="E2" s="287"/>
      <c r="F2" s="287"/>
      <c r="G2" s="287"/>
    </row>
    <row r="3" spans="1:13" ht="14.45" thickBot="1" x14ac:dyDescent="0.3">
      <c r="A3" s="287"/>
      <c r="B3" s="287"/>
      <c r="C3" s="303">
        <v>2017</v>
      </c>
      <c r="D3" s="303">
        <v>2018</v>
      </c>
      <c r="E3" s="303">
        <v>2019</v>
      </c>
      <c r="F3" s="303">
        <v>2020</v>
      </c>
      <c r="G3" s="303">
        <v>2021</v>
      </c>
    </row>
    <row r="4" spans="1:13" ht="13.9" x14ac:dyDescent="0.25">
      <c r="A4" s="304" t="s">
        <v>285</v>
      </c>
      <c r="B4" s="292"/>
      <c r="C4" s="305"/>
      <c r="D4" s="305"/>
      <c r="E4" s="305"/>
      <c r="F4" s="305"/>
      <c r="G4" s="306"/>
      <c r="J4" s="5"/>
      <c r="K4" s="5"/>
      <c r="L4" s="5"/>
      <c r="M4" s="5"/>
    </row>
    <row r="5" spans="1:13" ht="13.9" x14ac:dyDescent="0.25">
      <c r="A5" s="307"/>
      <c r="B5" s="287"/>
      <c r="C5" s="308"/>
      <c r="D5" s="308"/>
      <c r="E5" s="308"/>
      <c r="F5" s="308"/>
      <c r="G5" s="309"/>
      <c r="J5" s="5"/>
      <c r="K5" s="5"/>
      <c r="L5" s="5"/>
      <c r="M5" s="5"/>
    </row>
    <row r="6" spans="1:13" ht="13.9" x14ac:dyDescent="0.25">
      <c r="A6" s="310" t="s">
        <v>286</v>
      </c>
      <c r="B6" s="287"/>
      <c r="C6" s="311">
        <v>-120008.4366621064</v>
      </c>
      <c r="D6" s="311">
        <v>-120327.72694959071</v>
      </c>
      <c r="E6" s="311">
        <v>-152064.96578677863</v>
      </c>
      <c r="F6" s="311">
        <v>-153752.41877738759</v>
      </c>
      <c r="G6" s="312">
        <v>-161319.55151875562</v>
      </c>
      <c r="H6" s="288"/>
      <c r="I6" s="289"/>
      <c r="J6" s="290"/>
      <c r="K6" s="290"/>
      <c r="L6" s="290"/>
      <c r="M6" s="290"/>
    </row>
    <row r="7" spans="1:13" ht="13.9" x14ac:dyDescent="0.25">
      <c r="A7" s="310"/>
      <c r="B7" s="287"/>
      <c r="C7" s="311"/>
      <c r="D7" s="311"/>
      <c r="E7" s="311"/>
      <c r="F7" s="311"/>
      <c r="G7" s="312"/>
      <c r="H7" s="288"/>
      <c r="I7" s="289"/>
      <c r="J7" s="290"/>
      <c r="K7" s="290"/>
      <c r="L7" s="290"/>
      <c r="M7" s="290"/>
    </row>
    <row r="8" spans="1:13" ht="13.9" x14ac:dyDescent="0.25">
      <c r="A8" s="310" t="s">
        <v>287</v>
      </c>
      <c r="B8" s="287"/>
      <c r="C8" s="311">
        <v>-125962.37883928299</v>
      </c>
      <c r="D8" s="311">
        <v>-121610.35125397267</v>
      </c>
      <c r="E8" s="311">
        <v>-153002.35373480475</v>
      </c>
      <c r="F8" s="311">
        <v>-154350.07789907043</v>
      </c>
      <c r="G8" s="312">
        <v>-161717.36692262383</v>
      </c>
      <c r="I8" s="290"/>
      <c r="J8" s="290"/>
      <c r="K8" s="290"/>
      <c r="L8" s="290"/>
      <c r="M8" s="290"/>
    </row>
    <row r="9" spans="1:13" ht="13.9" x14ac:dyDescent="0.25">
      <c r="A9" s="310" t="s">
        <v>288</v>
      </c>
      <c r="B9" s="287"/>
      <c r="C9" s="313">
        <v>70351</v>
      </c>
      <c r="D9" s="313">
        <v>96670</v>
      </c>
      <c r="E9" s="313">
        <v>104786</v>
      </c>
      <c r="F9" s="313">
        <v>103319</v>
      </c>
      <c r="G9" s="314">
        <v>123745</v>
      </c>
    </row>
    <row r="10" spans="1:13" ht="13.9" x14ac:dyDescent="0.25">
      <c r="A10" s="310" t="s">
        <v>289</v>
      </c>
      <c r="B10" s="287"/>
      <c r="C10" s="315">
        <v>-55611.378839282988</v>
      </c>
      <c r="D10" s="315">
        <v>-24940.351253972665</v>
      </c>
      <c r="E10" s="315">
        <v>-48216.353734804754</v>
      </c>
      <c r="F10" s="315">
        <v>-51031.077899070428</v>
      </c>
      <c r="G10" s="316">
        <v>-37972.366922623827</v>
      </c>
    </row>
    <row r="11" spans="1:13" ht="13.9" x14ac:dyDescent="0.25">
      <c r="A11" s="310"/>
      <c r="B11" s="287"/>
      <c r="C11" s="315"/>
      <c r="D11" s="315"/>
      <c r="E11" s="315"/>
      <c r="F11" s="315"/>
      <c r="G11" s="316"/>
    </row>
    <row r="12" spans="1:13" ht="13.9" x14ac:dyDescent="0.25">
      <c r="A12" s="317" t="s">
        <v>290</v>
      </c>
      <c r="B12" s="287"/>
      <c r="C12" s="318">
        <v>0</v>
      </c>
      <c r="D12" s="318">
        <v>0</v>
      </c>
      <c r="E12" s="318">
        <v>0</v>
      </c>
      <c r="F12" s="318">
        <v>0</v>
      </c>
      <c r="G12" s="319">
        <v>0</v>
      </c>
    </row>
    <row r="13" spans="1:13" ht="13.9" x14ac:dyDescent="0.25">
      <c r="A13" s="317" t="s">
        <v>291</v>
      </c>
      <c r="B13" s="287"/>
      <c r="C13" s="311">
        <v>13902.844709820747</v>
      </c>
      <c r="D13" s="311">
        <v>-16637.211192847164</v>
      </c>
      <c r="E13" s="311">
        <v>2794.8038125367748</v>
      </c>
      <c r="F13" s="311">
        <v>798.70336221158504</v>
      </c>
      <c r="G13" s="312">
        <v>-8013.0463985145907</v>
      </c>
    </row>
    <row r="14" spans="1:13" ht="13.9" x14ac:dyDescent="0.25">
      <c r="A14" s="310" t="s">
        <v>380</v>
      </c>
      <c r="B14" s="287"/>
      <c r="C14" s="315">
        <v>13902.844709820747</v>
      </c>
      <c r="D14" s="315">
        <v>-16637.211192847164</v>
      </c>
      <c r="E14" s="315">
        <v>2794.8038125367748</v>
      </c>
      <c r="F14" s="315">
        <v>798.70336221158504</v>
      </c>
      <c r="G14" s="316">
        <v>-8013.0463985145907</v>
      </c>
    </row>
    <row r="15" spans="1:13" ht="13.9" outlineLevel="1" x14ac:dyDescent="0.25">
      <c r="A15" s="317" t="s">
        <v>381</v>
      </c>
      <c r="B15" s="287"/>
      <c r="C15" s="311">
        <v>-41708.534129462241</v>
      </c>
      <c r="D15" s="311">
        <v>-41577.562446819829</v>
      </c>
      <c r="E15" s="311">
        <v>-45421.549922267979</v>
      </c>
      <c r="F15" s="311">
        <v>-50232.374536858842</v>
      </c>
      <c r="G15" s="312">
        <v>-45985.413321138418</v>
      </c>
    </row>
    <row r="16" spans="1:13" ht="13.9" x14ac:dyDescent="0.25">
      <c r="A16" s="317"/>
      <c r="B16" s="287"/>
      <c r="C16" s="287"/>
      <c r="D16" s="287"/>
      <c r="E16" s="287"/>
      <c r="F16" s="287"/>
      <c r="G16" s="320"/>
    </row>
    <row r="17" spans="1:8" ht="13.9" x14ac:dyDescent="0.25">
      <c r="A17" s="307" t="s">
        <v>293</v>
      </c>
      <c r="B17" s="287"/>
      <c r="C17" s="287"/>
      <c r="D17" s="287"/>
      <c r="E17" s="287"/>
      <c r="F17" s="287"/>
      <c r="G17" s="320"/>
    </row>
    <row r="18" spans="1:8" ht="13.9" x14ac:dyDescent="0.25">
      <c r="A18" s="310" t="s">
        <v>294</v>
      </c>
      <c r="B18" s="287"/>
      <c r="C18" s="311">
        <v>15656.208554279274</v>
      </c>
      <c r="D18" s="311">
        <v>12522.153783010179</v>
      </c>
      <c r="E18" s="311">
        <v>14850.747924031371</v>
      </c>
      <c r="F18" s="311">
        <v>13835.973792597499</v>
      </c>
      <c r="G18" s="312">
        <v>13564.554531008725</v>
      </c>
    </row>
    <row r="19" spans="1:8" ht="13.9" x14ac:dyDescent="0.25">
      <c r="A19" s="310" t="s">
        <v>295</v>
      </c>
      <c r="B19" s="287"/>
      <c r="C19" s="311">
        <v>4894.1038577728305</v>
      </c>
      <c r="D19" s="311">
        <v>5875.743898043962</v>
      </c>
      <c r="E19" s="311">
        <v>5963.8607710299457</v>
      </c>
      <c r="F19" s="311">
        <v>6376.0259544512201</v>
      </c>
      <c r="G19" s="312">
        <v>6705.4345221444546</v>
      </c>
    </row>
    <row r="20" spans="1:8" ht="13.9" x14ac:dyDescent="0.25">
      <c r="A20" s="317" t="s">
        <v>296</v>
      </c>
      <c r="B20" s="287"/>
      <c r="C20" s="311">
        <v>-5342.3058124300887</v>
      </c>
      <c r="D20" s="311">
        <v>-7102.0429185702569</v>
      </c>
      <c r="E20" s="311">
        <v>-7746.6374970824045</v>
      </c>
      <c r="F20" s="311">
        <v>-7789.1321702609275</v>
      </c>
      <c r="G20" s="312">
        <v>-9146.0132629828222</v>
      </c>
    </row>
    <row r="21" spans="1:8" ht="13.9" x14ac:dyDescent="0.25">
      <c r="A21" s="310" t="s">
        <v>382</v>
      </c>
      <c r="B21" s="287"/>
      <c r="C21" s="311">
        <v>0</v>
      </c>
      <c r="D21" s="311">
        <v>0</v>
      </c>
      <c r="E21" s="311">
        <v>0</v>
      </c>
      <c r="F21" s="311">
        <v>0</v>
      </c>
      <c r="G21" s="312">
        <v>0</v>
      </c>
      <c r="H21" s="290"/>
    </row>
    <row r="22" spans="1:8" ht="13.9" x14ac:dyDescent="0.25">
      <c r="A22" s="310" t="s">
        <v>298</v>
      </c>
      <c r="B22" s="287"/>
      <c r="C22" s="321">
        <v>53.684211552958637</v>
      </c>
      <c r="D22" s="321">
        <v>-185.42543321791354</v>
      </c>
      <c r="E22" s="321">
        <v>0</v>
      </c>
      <c r="F22" s="321">
        <v>0</v>
      </c>
      <c r="G22" s="322">
        <v>0</v>
      </c>
    </row>
    <row r="23" spans="1:8" ht="13.9" x14ac:dyDescent="0.25">
      <c r="A23" s="310" t="s">
        <v>299</v>
      </c>
      <c r="B23" s="287"/>
      <c r="C23" s="315">
        <v>15261.690811174973</v>
      </c>
      <c r="D23" s="315">
        <v>11110.429329265973</v>
      </c>
      <c r="E23" s="315">
        <v>13067.971197978914</v>
      </c>
      <c r="F23" s="315">
        <v>12422.86757678779</v>
      </c>
      <c r="G23" s="316">
        <v>11123.975790170356</v>
      </c>
    </row>
    <row r="24" spans="1:8" ht="13.9" x14ac:dyDescent="0.25">
      <c r="A24" s="317"/>
      <c r="B24" s="287"/>
      <c r="C24" s="287"/>
      <c r="D24" s="287"/>
      <c r="E24" s="287"/>
      <c r="F24" s="287"/>
      <c r="G24" s="320"/>
    </row>
    <row r="25" spans="1:8" ht="13.9" x14ac:dyDescent="0.25">
      <c r="A25" s="307" t="s">
        <v>383</v>
      </c>
      <c r="B25" s="287"/>
      <c r="C25" s="287"/>
      <c r="D25" s="287"/>
      <c r="E25" s="287"/>
      <c r="F25" s="287"/>
      <c r="G25" s="320"/>
    </row>
    <row r="26" spans="1:8" ht="13.9" x14ac:dyDescent="0.25">
      <c r="A26" s="310" t="s">
        <v>384</v>
      </c>
      <c r="B26" s="287"/>
      <c r="C26" s="311">
        <v>15392.662493817386</v>
      </c>
      <c r="D26" s="311">
        <v>7266.4418538178197</v>
      </c>
      <c r="E26" s="311">
        <v>8257.1465833880538</v>
      </c>
      <c r="F26" s="311">
        <v>16669.828792508208</v>
      </c>
      <c r="G26" s="312">
        <v>7351.8188442883693</v>
      </c>
    </row>
    <row r="27" spans="1:8" ht="13.9" x14ac:dyDescent="0.25">
      <c r="A27" s="310" t="s">
        <v>385</v>
      </c>
      <c r="B27" s="287"/>
      <c r="C27" s="311">
        <v>7219.5647899244559</v>
      </c>
      <c r="D27" s="311">
        <v>8190.9465861868684</v>
      </c>
      <c r="E27" s="311">
        <v>7811.6689181122483</v>
      </c>
      <c r="F27" s="311">
        <v>8651.8755886717208</v>
      </c>
      <c r="G27" s="312">
        <v>7884.873979626268</v>
      </c>
    </row>
    <row r="28" spans="1:8" x14ac:dyDescent="0.25">
      <c r="A28" s="317"/>
      <c r="B28" s="287"/>
      <c r="C28" s="287"/>
      <c r="D28" s="287"/>
      <c r="E28" s="287"/>
      <c r="F28" s="287"/>
      <c r="G28" s="320"/>
    </row>
    <row r="29" spans="1:8" x14ac:dyDescent="0.25">
      <c r="A29" s="307" t="s">
        <v>386</v>
      </c>
      <c r="B29" s="287"/>
      <c r="C29" s="287"/>
      <c r="D29" s="287"/>
      <c r="E29" s="287"/>
      <c r="F29" s="287"/>
      <c r="G29" s="320"/>
    </row>
    <row r="30" spans="1:8" x14ac:dyDescent="0.25">
      <c r="A30" s="310" t="s">
        <v>301</v>
      </c>
      <c r="B30" s="287"/>
      <c r="C30" s="323">
        <v>0.04</v>
      </c>
      <c r="D30" s="323">
        <v>0.05</v>
      </c>
      <c r="E30" s="323">
        <v>0.04</v>
      </c>
      <c r="F30" s="323">
        <v>4.2500000000000003E-2</v>
      </c>
      <c r="G30" s="324">
        <v>4.2500000000000003E-2</v>
      </c>
    </row>
    <row r="31" spans="1:8" x14ac:dyDescent="0.25">
      <c r="A31" s="310" t="s">
        <v>387</v>
      </c>
      <c r="B31" s="287"/>
      <c r="C31" s="325">
        <v>4.4999999999999998E-2</v>
      </c>
      <c r="D31" s="325">
        <v>4.4999999999999998E-2</v>
      </c>
      <c r="E31" s="325">
        <v>4.4999999999999998E-2</v>
      </c>
      <c r="F31" s="325">
        <v>4.4999999999999998E-2</v>
      </c>
      <c r="G31" s="326">
        <v>4.4999999999999998E-2</v>
      </c>
    </row>
    <row r="32" spans="1:8" x14ac:dyDescent="0.25">
      <c r="A32" s="310" t="s">
        <v>388</v>
      </c>
      <c r="B32" s="287"/>
      <c r="C32" s="325">
        <v>7.4999999999999997E-2</v>
      </c>
      <c r="D32" s="325">
        <v>7.4999999999999997E-2</v>
      </c>
      <c r="E32" s="325">
        <v>7.4999999999999997E-2</v>
      </c>
      <c r="F32" s="325">
        <v>7.4999999999999997E-2</v>
      </c>
      <c r="G32" s="326">
        <v>7.4999999999999997E-2</v>
      </c>
    </row>
    <row r="33" spans="1:7" x14ac:dyDescent="0.25">
      <c r="A33" s="310" t="s">
        <v>389</v>
      </c>
      <c r="B33" s="287"/>
      <c r="C33" s="323">
        <v>0.04</v>
      </c>
      <c r="D33" s="323">
        <v>0.04</v>
      </c>
      <c r="E33" s="323">
        <v>0.04</v>
      </c>
      <c r="F33" s="323">
        <v>0.04</v>
      </c>
      <c r="G33" s="324">
        <v>0.04</v>
      </c>
    </row>
    <row r="34" spans="1:7" x14ac:dyDescent="0.25">
      <c r="A34" s="310" t="s">
        <v>390</v>
      </c>
      <c r="B34" s="287"/>
      <c r="C34" s="325">
        <v>2.5000000000000001E-2</v>
      </c>
      <c r="D34" s="325">
        <v>2.5000000000000001E-2</v>
      </c>
      <c r="E34" s="325">
        <v>2.5000000000000001E-2</v>
      </c>
      <c r="F34" s="325">
        <v>2.5000000000000001E-2</v>
      </c>
      <c r="G34" s="326">
        <v>2.5000000000000001E-2</v>
      </c>
    </row>
    <row r="35" spans="1:7" ht="67.150000000000006" customHeight="1" x14ac:dyDescent="0.25">
      <c r="A35" s="310" t="s">
        <v>391</v>
      </c>
      <c r="B35" s="287"/>
      <c r="C35" s="327" t="s">
        <v>306</v>
      </c>
      <c r="D35" s="327" t="s">
        <v>392</v>
      </c>
      <c r="E35" s="327" t="s">
        <v>393</v>
      </c>
      <c r="F35" s="327" t="s">
        <v>393</v>
      </c>
      <c r="G35" s="328" t="s">
        <v>393</v>
      </c>
    </row>
    <row r="36" spans="1:7" x14ac:dyDescent="0.25">
      <c r="A36" s="310" t="s">
        <v>394</v>
      </c>
      <c r="B36" s="287"/>
      <c r="C36" s="382" t="s">
        <v>274</v>
      </c>
      <c r="D36" s="382"/>
      <c r="E36" s="382"/>
      <c r="F36" s="382"/>
      <c r="G36" s="383"/>
    </row>
    <row r="37" spans="1:7" x14ac:dyDescent="0.25">
      <c r="A37" s="310" t="s">
        <v>395</v>
      </c>
      <c r="B37" s="287"/>
      <c r="C37" s="382" t="s">
        <v>379</v>
      </c>
      <c r="D37" s="382"/>
      <c r="E37" s="382"/>
      <c r="F37" s="382"/>
      <c r="G37" s="383"/>
    </row>
    <row r="38" spans="1:7" x14ac:dyDescent="0.25">
      <c r="A38" s="310" t="s">
        <v>396</v>
      </c>
      <c r="B38" s="287"/>
      <c r="C38" s="382" t="s">
        <v>378</v>
      </c>
      <c r="D38" s="382"/>
      <c r="E38" s="382"/>
      <c r="F38" s="382"/>
      <c r="G38" s="383"/>
    </row>
    <row r="39" spans="1:7" x14ac:dyDescent="0.25">
      <c r="A39" s="329" t="s">
        <v>397</v>
      </c>
      <c r="B39" s="287"/>
      <c r="C39" s="382" t="s">
        <v>311</v>
      </c>
      <c r="D39" s="382"/>
      <c r="E39" s="382"/>
      <c r="F39" s="382"/>
      <c r="G39" s="383"/>
    </row>
    <row r="40" spans="1:7" x14ac:dyDescent="0.25">
      <c r="A40" s="329" t="s">
        <v>398</v>
      </c>
      <c r="B40" s="287"/>
      <c r="C40" s="382" t="s">
        <v>281</v>
      </c>
      <c r="D40" s="382"/>
      <c r="E40" s="382"/>
      <c r="F40" s="382"/>
      <c r="G40" s="383"/>
    </row>
    <row r="41" spans="1:7" ht="15.75" thickBot="1" x14ac:dyDescent="0.3">
      <c r="A41" s="330" t="s">
        <v>399</v>
      </c>
      <c r="B41" s="331"/>
      <c r="C41" s="378" t="s">
        <v>400</v>
      </c>
      <c r="D41" s="378"/>
      <c r="E41" s="378"/>
      <c r="F41" s="378"/>
      <c r="G41" s="379"/>
    </row>
    <row r="42" spans="1:7" x14ac:dyDescent="0.25">
      <c r="A42" s="271"/>
      <c r="B42" s="271"/>
      <c r="C42" s="271"/>
      <c r="D42" s="271"/>
      <c r="E42" s="271"/>
      <c r="F42" s="271"/>
      <c r="G42" s="271"/>
    </row>
    <row r="43" spans="1:7" x14ac:dyDescent="0.25">
      <c r="A43" s="332" t="s">
        <v>247</v>
      </c>
      <c r="B43" s="271"/>
      <c r="C43" s="271"/>
      <c r="D43" s="271"/>
      <c r="E43" s="271"/>
      <c r="F43" s="271"/>
      <c r="G43" s="271"/>
    </row>
    <row r="44" spans="1:7" x14ac:dyDescent="0.25">
      <c r="A44" s="271"/>
      <c r="B44" s="271"/>
      <c r="C44" s="271"/>
      <c r="D44" s="271"/>
      <c r="E44" s="271"/>
      <c r="F44" s="271"/>
      <c r="G44" s="271"/>
    </row>
  </sheetData>
  <mergeCells count="6">
    <mergeCell ref="C41:G41"/>
    <mergeCell ref="C36:G36"/>
    <mergeCell ref="C37:G37"/>
    <mergeCell ref="C38:G38"/>
    <mergeCell ref="C39:G39"/>
    <mergeCell ref="C40:G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/>
  </sheetViews>
  <sheetFormatPr defaultColWidth="9.140625" defaultRowHeight="15" x14ac:dyDescent="0.25"/>
  <cols>
    <col min="1" max="1" width="22.28515625" style="1" customWidth="1"/>
    <col min="2" max="2" width="15" style="1" customWidth="1"/>
    <col min="3" max="3" width="13.28515625" style="1" customWidth="1"/>
    <col min="4" max="4" width="9.85546875" style="1" customWidth="1"/>
    <col min="5" max="5" width="13.5703125" style="1" bestFit="1" customWidth="1"/>
    <col min="6" max="6" width="12.28515625" style="1" customWidth="1"/>
    <col min="7" max="7" width="11.140625" style="1" customWidth="1"/>
    <col min="8" max="8" width="12.85546875" style="1" customWidth="1"/>
    <col min="9" max="9" width="15" style="1" customWidth="1"/>
    <col min="10" max="10" width="16.7109375" style="1" customWidth="1"/>
    <col min="11" max="11" width="18.7109375" style="1" customWidth="1"/>
    <col min="12" max="12" width="14.140625" style="1" customWidth="1"/>
    <col min="13" max="13" width="17.140625" style="1" customWidth="1"/>
    <col min="14" max="14" width="19.7109375" style="1" customWidth="1"/>
    <col min="15" max="15" width="17.7109375" style="1" customWidth="1"/>
    <col min="16" max="16" width="19.5703125" style="1" customWidth="1"/>
    <col min="17" max="16384" width="9.140625" style="1"/>
  </cols>
  <sheetData>
    <row r="1" spans="1:15" ht="13.9" x14ac:dyDescent="0.25">
      <c r="A1" s="23" t="s">
        <v>132</v>
      </c>
    </row>
    <row r="2" spans="1:15" ht="13.9" x14ac:dyDescent="0.25">
      <c r="A2" s="23" t="s">
        <v>133</v>
      </c>
    </row>
    <row r="3" spans="1:15" x14ac:dyDescent="0.25">
      <c r="A3" s="23" t="s">
        <v>134</v>
      </c>
    </row>
    <row r="4" spans="1:15" x14ac:dyDescent="0.25">
      <c r="A4" s="23" t="s">
        <v>135</v>
      </c>
    </row>
    <row r="5" spans="1:15" ht="13.9" x14ac:dyDescent="0.25">
      <c r="A5" s="23" t="s">
        <v>136</v>
      </c>
    </row>
    <row r="6" spans="1:15" ht="13.9" x14ac:dyDescent="0.25">
      <c r="A6" s="23" t="s">
        <v>137</v>
      </c>
    </row>
    <row r="7" spans="1:15" ht="13.9" x14ac:dyDescent="0.25">
      <c r="A7" s="2"/>
      <c r="C7" s="24"/>
    </row>
    <row r="8" spans="1:15" ht="13.9" x14ac:dyDescent="0.25">
      <c r="A8" s="25" t="s">
        <v>152</v>
      </c>
      <c r="B8" s="26"/>
    </row>
    <row r="9" spans="1:15" ht="13.9" x14ac:dyDescent="0.25">
      <c r="A9" s="25" t="s">
        <v>138</v>
      </c>
      <c r="B9" s="26"/>
    </row>
    <row r="10" spans="1:15" ht="13.9" x14ac:dyDescent="0.25">
      <c r="A10" s="25" t="s">
        <v>153</v>
      </c>
      <c r="B10" s="27"/>
    </row>
    <row r="11" spans="1:15" ht="13.9" x14ac:dyDescent="0.25">
      <c r="A11" s="25" t="s">
        <v>154</v>
      </c>
      <c r="B11" s="28"/>
    </row>
    <row r="12" spans="1:15" ht="13.9" x14ac:dyDescent="0.25">
      <c r="A12" s="25" t="s">
        <v>155</v>
      </c>
      <c r="B12" s="26"/>
    </row>
    <row r="13" spans="1:15" ht="13.9" x14ac:dyDescent="0.25">
      <c r="A13" s="25" t="s">
        <v>156</v>
      </c>
      <c r="B13" s="29"/>
      <c r="C13" s="1" t="s">
        <v>157</v>
      </c>
    </row>
    <row r="14" spans="1:15" ht="13.9" x14ac:dyDescent="0.25">
      <c r="A14" s="25" t="s">
        <v>158</v>
      </c>
      <c r="B14" s="27"/>
    </row>
    <row r="16" spans="1:15" ht="13.9" x14ac:dyDescent="0.25">
      <c r="N16" s="30"/>
      <c r="O16" s="30"/>
    </row>
    <row r="17" spans="1:16" ht="13.9" x14ac:dyDescent="0.25">
      <c r="A17" s="362" t="s">
        <v>159</v>
      </c>
      <c r="B17" s="362"/>
      <c r="N17" s="30"/>
      <c r="O17" s="30"/>
    </row>
    <row r="18" spans="1:16" ht="41.45" x14ac:dyDescent="0.25">
      <c r="A18" s="31" t="s">
        <v>160</v>
      </c>
      <c r="B18" s="31" t="s">
        <v>161</v>
      </c>
      <c r="C18" s="31" t="s">
        <v>162</v>
      </c>
      <c r="D18" s="31" t="s">
        <v>163</v>
      </c>
      <c r="E18" s="31" t="s">
        <v>164</v>
      </c>
      <c r="F18" s="31" t="s">
        <v>165</v>
      </c>
      <c r="G18" s="31" t="s">
        <v>166</v>
      </c>
      <c r="H18" s="31" t="s">
        <v>167</v>
      </c>
      <c r="I18" s="31" t="s">
        <v>168</v>
      </c>
      <c r="J18" s="31" t="s">
        <v>169</v>
      </c>
      <c r="K18" s="31" t="s">
        <v>170</v>
      </c>
      <c r="L18" s="31" t="s">
        <v>171</v>
      </c>
      <c r="M18" s="31" t="s">
        <v>172</v>
      </c>
      <c r="N18" s="31" t="s">
        <v>173</v>
      </c>
      <c r="O18" s="31" t="s">
        <v>174</v>
      </c>
      <c r="P18" s="31" t="s">
        <v>175</v>
      </c>
    </row>
    <row r="19" spans="1:16" ht="13.9" x14ac:dyDescent="0.25">
      <c r="A19" s="32">
        <v>0</v>
      </c>
      <c r="B19" s="33"/>
      <c r="C19" s="33"/>
      <c r="D19" s="34">
        <v>1</v>
      </c>
      <c r="E19" s="35">
        <f>$B$11</f>
        <v>0</v>
      </c>
      <c r="F19" s="33"/>
      <c r="G19" s="33"/>
      <c r="H19" s="36">
        <v>1</v>
      </c>
      <c r="I19" s="33"/>
      <c r="J19" s="28"/>
      <c r="K19" s="33"/>
      <c r="L19" s="33"/>
      <c r="M19" s="37">
        <v>1</v>
      </c>
      <c r="N19" s="28"/>
      <c r="O19" s="33"/>
      <c r="P19" s="33"/>
    </row>
    <row r="20" spans="1:16" ht="13.9" x14ac:dyDescent="0.25">
      <c r="A20" s="32">
        <v>1</v>
      </c>
      <c r="B20" s="38">
        <v>0.21913191736106019</v>
      </c>
      <c r="C20" s="39"/>
      <c r="D20" s="40"/>
      <c r="E20" s="28"/>
      <c r="F20" s="41">
        <f>$B$14</f>
        <v>0</v>
      </c>
      <c r="G20" s="37">
        <f>1-F20</f>
        <v>1</v>
      </c>
      <c r="H20" s="39"/>
      <c r="I20" s="42">
        <f>H19*F20</f>
        <v>0</v>
      </c>
      <c r="J20" s="28"/>
      <c r="K20" s="28"/>
      <c r="L20" s="33"/>
      <c r="M20" s="39"/>
      <c r="N20" s="28"/>
      <c r="O20" s="28"/>
      <c r="P20" s="33"/>
    </row>
    <row r="21" spans="1:16" ht="13.9" x14ac:dyDescent="0.25">
      <c r="A21" s="32">
        <f>A20+1</f>
        <v>2</v>
      </c>
      <c r="B21" s="38">
        <v>0.58400707816921804</v>
      </c>
      <c r="C21" s="39"/>
      <c r="D21" s="40"/>
      <c r="E21" s="28"/>
      <c r="F21" s="41">
        <f t="shared" ref="F21:F29" si="0">$B$14</f>
        <v>0</v>
      </c>
      <c r="G21" s="37">
        <f t="shared" ref="G21:G29" si="1">1-F21</f>
        <v>1</v>
      </c>
      <c r="H21" s="39"/>
      <c r="I21" s="42">
        <f t="shared" ref="I21:I29" si="2">H20*F21</f>
        <v>0</v>
      </c>
      <c r="J21" s="28"/>
      <c r="K21" s="28"/>
      <c r="L21" s="33"/>
      <c r="M21" s="39"/>
      <c r="N21" s="28"/>
      <c r="O21" s="28"/>
      <c r="P21" s="33"/>
    </row>
    <row r="22" spans="1:16" ht="13.9" x14ac:dyDescent="0.25">
      <c r="A22" s="32">
        <f t="shared" ref="A22:A29" si="3">A21+1</f>
        <v>3</v>
      </c>
      <c r="B22" s="38">
        <v>0.95167887491592751</v>
      </c>
      <c r="C22" s="39"/>
      <c r="D22" s="40"/>
      <c r="E22" s="28"/>
      <c r="F22" s="41">
        <f t="shared" si="0"/>
        <v>0</v>
      </c>
      <c r="G22" s="37">
        <f t="shared" si="1"/>
        <v>1</v>
      </c>
      <c r="H22" s="39"/>
      <c r="I22" s="42">
        <f t="shared" si="2"/>
        <v>0</v>
      </c>
      <c r="J22" s="28"/>
      <c r="K22" s="28"/>
      <c r="L22" s="33"/>
      <c r="M22" s="39"/>
      <c r="N22" s="28"/>
      <c r="O22" s="28"/>
      <c r="P22" s="33"/>
    </row>
    <row r="23" spans="1:16" ht="13.9" x14ac:dyDescent="0.25">
      <c r="A23" s="32">
        <f t="shared" si="3"/>
        <v>4</v>
      </c>
      <c r="B23" s="38">
        <v>0.39613730759020682</v>
      </c>
      <c r="C23" s="39"/>
      <c r="D23" s="40"/>
      <c r="E23" s="28"/>
      <c r="F23" s="41">
        <f t="shared" si="0"/>
        <v>0</v>
      </c>
      <c r="G23" s="37">
        <f t="shared" si="1"/>
        <v>1</v>
      </c>
      <c r="H23" s="39"/>
      <c r="I23" s="42">
        <f t="shared" si="2"/>
        <v>0</v>
      </c>
      <c r="J23" s="28"/>
      <c r="K23" s="28"/>
      <c r="L23" s="33"/>
      <c r="M23" s="39"/>
      <c r="N23" s="28"/>
      <c r="O23" s="28"/>
      <c r="P23" s="33"/>
    </row>
    <row r="24" spans="1:16" ht="13.9" x14ac:dyDescent="0.25">
      <c r="A24" s="32">
        <f t="shared" si="3"/>
        <v>5</v>
      </c>
      <c r="B24" s="38">
        <v>0.56172177162554748</v>
      </c>
      <c r="C24" s="39"/>
      <c r="D24" s="40"/>
      <c r="E24" s="28"/>
      <c r="F24" s="41">
        <f t="shared" si="0"/>
        <v>0</v>
      </c>
      <c r="G24" s="37">
        <f t="shared" si="1"/>
        <v>1</v>
      </c>
      <c r="H24" s="39"/>
      <c r="I24" s="42">
        <f t="shared" si="2"/>
        <v>0</v>
      </c>
      <c r="J24" s="28"/>
      <c r="K24" s="28"/>
      <c r="L24" s="33"/>
      <c r="M24" s="39"/>
      <c r="N24" s="28"/>
      <c r="O24" s="28"/>
      <c r="P24" s="33"/>
    </row>
    <row r="25" spans="1:16" ht="13.9" x14ac:dyDescent="0.25">
      <c r="A25" s="32">
        <f t="shared" si="3"/>
        <v>6</v>
      </c>
      <c r="B25" s="38">
        <v>0.31889801649771665</v>
      </c>
      <c r="C25" s="39"/>
      <c r="D25" s="40"/>
      <c r="E25" s="28"/>
      <c r="F25" s="41">
        <f t="shared" si="0"/>
        <v>0</v>
      </c>
      <c r="G25" s="37">
        <f t="shared" si="1"/>
        <v>1</v>
      </c>
      <c r="H25" s="39"/>
      <c r="I25" s="42">
        <f t="shared" si="2"/>
        <v>0</v>
      </c>
      <c r="J25" s="28"/>
      <c r="K25" s="28"/>
      <c r="L25" s="33"/>
      <c r="M25" s="39"/>
      <c r="N25" s="28"/>
      <c r="O25" s="28"/>
      <c r="P25" s="33"/>
    </row>
    <row r="26" spans="1:16" x14ac:dyDescent="0.25">
      <c r="A26" s="32">
        <f t="shared" si="3"/>
        <v>7</v>
      </c>
      <c r="B26" s="38">
        <v>0.2384155808504439</v>
      </c>
      <c r="C26" s="39"/>
      <c r="D26" s="40"/>
      <c r="E26" s="28"/>
      <c r="F26" s="41">
        <f t="shared" si="0"/>
        <v>0</v>
      </c>
      <c r="G26" s="37">
        <f t="shared" si="1"/>
        <v>1</v>
      </c>
      <c r="H26" s="39"/>
      <c r="I26" s="42">
        <f t="shared" si="2"/>
        <v>0</v>
      </c>
      <c r="J26" s="28"/>
      <c r="K26" s="28"/>
      <c r="L26" s="33"/>
      <c r="M26" s="39"/>
      <c r="N26" s="28"/>
      <c r="O26" s="28"/>
      <c r="P26" s="33"/>
    </row>
    <row r="27" spans="1:16" x14ac:dyDescent="0.25">
      <c r="A27" s="32">
        <f t="shared" si="3"/>
        <v>8</v>
      </c>
      <c r="B27" s="38">
        <v>0.2004465665745776</v>
      </c>
      <c r="C27" s="39"/>
      <c r="D27" s="40"/>
      <c r="E27" s="28"/>
      <c r="F27" s="41">
        <f t="shared" si="0"/>
        <v>0</v>
      </c>
      <c r="G27" s="37">
        <f t="shared" si="1"/>
        <v>1</v>
      </c>
      <c r="H27" s="39"/>
      <c r="I27" s="42">
        <f t="shared" si="2"/>
        <v>0</v>
      </c>
      <c r="J27" s="28"/>
      <c r="K27" s="28"/>
      <c r="L27" s="33"/>
      <c r="M27" s="39"/>
      <c r="N27" s="28"/>
      <c r="O27" s="28"/>
      <c r="P27" s="33"/>
    </row>
    <row r="28" spans="1:16" x14ac:dyDescent="0.25">
      <c r="A28" s="32">
        <f t="shared" si="3"/>
        <v>9</v>
      </c>
      <c r="B28" s="38">
        <v>0.64262652524099306</v>
      </c>
      <c r="C28" s="39"/>
      <c r="D28" s="40"/>
      <c r="E28" s="28"/>
      <c r="F28" s="41">
        <f t="shared" si="0"/>
        <v>0</v>
      </c>
      <c r="G28" s="37">
        <f t="shared" si="1"/>
        <v>1</v>
      </c>
      <c r="H28" s="39"/>
      <c r="I28" s="42">
        <f t="shared" si="2"/>
        <v>0</v>
      </c>
      <c r="J28" s="28"/>
      <c r="K28" s="28"/>
      <c r="L28" s="33"/>
      <c r="M28" s="39"/>
      <c r="N28" s="28"/>
      <c r="O28" s="28"/>
      <c r="P28" s="33"/>
    </row>
    <row r="29" spans="1:16" x14ac:dyDescent="0.25">
      <c r="A29" s="32">
        <f t="shared" si="3"/>
        <v>10</v>
      </c>
      <c r="B29" s="38">
        <v>6.1450360936032844E-4</v>
      </c>
      <c r="C29" s="39"/>
      <c r="D29" s="40"/>
      <c r="E29" s="28"/>
      <c r="F29" s="41">
        <f t="shared" si="0"/>
        <v>0</v>
      </c>
      <c r="G29" s="37">
        <f t="shared" si="1"/>
        <v>1</v>
      </c>
      <c r="H29" s="39"/>
      <c r="I29" s="42">
        <f t="shared" si="2"/>
        <v>0</v>
      </c>
      <c r="J29" s="33"/>
      <c r="K29" s="28"/>
      <c r="L29" s="28"/>
      <c r="M29" s="39"/>
      <c r="N29" s="28"/>
      <c r="O29" s="28"/>
      <c r="P29" s="28"/>
    </row>
    <row r="31" spans="1:16" x14ac:dyDescent="0.25">
      <c r="A31" s="25" t="s">
        <v>176</v>
      </c>
      <c r="B31" s="43">
        <f>-SUM(N19:N29)-SUM(O20:O29)-P29</f>
        <v>0</v>
      </c>
    </row>
    <row r="32" spans="1:16" x14ac:dyDescent="0.25">
      <c r="A32" s="2"/>
      <c r="B32" s="30"/>
    </row>
    <row r="34" spans="1:16" x14ac:dyDescent="0.25">
      <c r="A34" s="362" t="s">
        <v>177</v>
      </c>
      <c r="B34" s="362"/>
      <c r="N34" s="30"/>
      <c r="O34" s="30"/>
    </row>
    <row r="35" spans="1:16" ht="57.75" x14ac:dyDescent="0.25">
      <c r="A35" s="31" t="s">
        <v>160</v>
      </c>
      <c r="B35" s="31" t="s">
        <v>161</v>
      </c>
      <c r="C35" s="31" t="s">
        <v>162</v>
      </c>
      <c r="D35" s="31" t="s">
        <v>163</v>
      </c>
      <c r="E35" s="31" t="s">
        <v>164</v>
      </c>
      <c r="F35" s="31" t="s">
        <v>165</v>
      </c>
      <c r="G35" s="31" t="s">
        <v>166</v>
      </c>
      <c r="H35" s="31" t="s">
        <v>167</v>
      </c>
      <c r="I35" s="31" t="s">
        <v>168</v>
      </c>
      <c r="J35" s="31" t="s">
        <v>169</v>
      </c>
      <c r="K35" s="31" t="s">
        <v>170</v>
      </c>
      <c r="L35" s="31" t="s">
        <v>171</v>
      </c>
      <c r="M35" s="31" t="s">
        <v>172</v>
      </c>
      <c r="N35" s="31" t="s">
        <v>173</v>
      </c>
      <c r="O35" s="31" t="s">
        <v>174</v>
      </c>
      <c r="P35" s="31" t="s">
        <v>175</v>
      </c>
    </row>
    <row r="36" spans="1:16" x14ac:dyDescent="0.25">
      <c r="A36" s="32">
        <v>0</v>
      </c>
      <c r="B36" s="33"/>
      <c r="C36" s="33"/>
      <c r="D36" s="34">
        <v>1</v>
      </c>
      <c r="E36" s="35">
        <f>$B$11</f>
        <v>0</v>
      </c>
      <c r="F36" s="33"/>
      <c r="G36" s="33"/>
      <c r="H36" s="36">
        <v>1</v>
      </c>
      <c r="I36" s="33"/>
      <c r="J36" s="28"/>
      <c r="K36" s="33"/>
      <c r="L36" s="33"/>
      <c r="M36" s="37">
        <v>1</v>
      </c>
      <c r="N36" s="28"/>
      <c r="O36" s="33"/>
      <c r="P36" s="33"/>
    </row>
    <row r="37" spans="1:16" x14ac:dyDescent="0.25">
      <c r="A37" s="32">
        <v>1</v>
      </c>
      <c r="B37" s="38">
        <v>0.60307613820588812</v>
      </c>
      <c r="C37" s="39"/>
      <c r="D37" s="40"/>
      <c r="E37" s="28"/>
      <c r="F37" s="41">
        <f>$B$14</f>
        <v>0</v>
      </c>
      <c r="G37" s="37">
        <f>1-F37</f>
        <v>1</v>
      </c>
      <c r="H37" s="39"/>
      <c r="I37" s="42">
        <f>H36*F37</f>
        <v>0</v>
      </c>
      <c r="J37" s="28"/>
      <c r="K37" s="28"/>
      <c r="L37" s="33"/>
      <c r="M37" s="39"/>
      <c r="N37" s="28"/>
      <c r="O37" s="28"/>
      <c r="P37" s="33"/>
    </row>
    <row r="38" spans="1:16" x14ac:dyDescent="0.25">
      <c r="A38" s="32">
        <f>A37+1</f>
        <v>2</v>
      </c>
      <c r="B38" s="38">
        <v>0.125612</v>
      </c>
      <c r="C38" s="39"/>
      <c r="D38" s="40"/>
      <c r="E38" s="28"/>
      <c r="F38" s="41">
        <f t="shared" ref="F38:F46" si="4">$B$14</f>
        <v>0</v>
      </c>
      <c r="G38" s="37">
        <f t="shared" ref="G38:G46" si="5">1-F38</f>
        <v>1</v>
      </c>
      <c r="H38" s="39"/>
      <c r="I38" s="42">
        <f t="shared" ref="I38:I46" si="6">H37*F38</f>
        <v>0</v>
      </c>
      <c r="J38" s="28"/>
      <c r="K38" s="28"/>
      <c r="L38" s="33"/>
      <c r="M38" s="39"/>
      <c r="N38" s="28"/>
      <c r="O38" s="28"/>
      <c r="P38" s="33"/>
    </row>
    <row r="39" spans="1:16" x14ac:dyDescent="0.25">
      <c r="A39" s="32">
        <f t="shared" ref="A39:A46" si="7">A38+1</f>
        <v>3</v>
      </c>
      <c r="B39" s="38">
        <v>0.55626149999999996</v>
      </c>
      <c r="C39" s="39"/>
      <c r="D39" s="40"/>
      <c r="E39" s="28"/>
      <c r="F39" s="41">
        <f t="shared" si="4"/>
        <v>0</v>
      </c>
      <c r="G39" s="37">
        <f t="shared" si="5"/>
        <v>1</v>
      </c>
      <c r="H39" s="39"/>
      <c r="I39" s="42">
        <f t="shared" si="6"/>
        <v>0</v>
      </c>
      <c r="J39" s="28"/>
      <c r="K39" s="28"/>
      <c r="L39" s="33"/>
      <c r="M39" s="39"/>
      <c r="N39" s="28"/>
      <c r="O39" s="28"/>
      <c r="P39" s="33"/>
    </row>
    <row r="40" spans="1:16" x14ac:dyDescent="0.25">
      <c r="A40" s="32">
        <f t="shared" si="7"/>
        <v>4</v>
      </c>
      <c r="B40" s="38">
        <v>0.16918758478035878</v>
      </c>
      <c r="C40" s="39"/>
      <c r="D40" s="40"/>
      <c r="E40" s="28"/>
      <c r="F40" s="41">
        <f t="shared" si="4"/>
        <v>0</v>
      </c>
      <c r="G40" s="37">
        <f t="shared" si="5"/>
        <v>1</v>
      </c>
      <c r="H40" s="39"/>
      <c r="I40" s="42">
        <f t="shared" si="6"/>
        <v>0</v>
      </c>
      <c r="J40" s="28"/>
      <c r="K40" s="28"/>
      <c r="L40" s="33"/>
      <c r="M40" s="39"/>
      <c r="N40" s="28"/>
      <c r="O40" s="28"/>
      <c r="P40" s="33"/>
    </row>
    <row r="41" spans="1:16" x14ac:dyDescent="0.25">
      <c r="A41" s="32">
        <f t="shared" si="7"/>
        <v>5</v>
      </c>
      <c r="B41" s="38">
        <v>7.6269041182611574E-2</v>
      </c>
      <c r="C41" s="39"/>
      <c r="D41" s="40"/>
      <c r="E41" s="28"/>
      <c r="F41" s="41">
        <f t="shared" si="4"/>
        <v>0</v>
      </c>
      <c r="G41" s="37">
        <f t="shared" si="5"/>
        <v>1</v>
      </c>
      <c r="H41" s="39"/>
      <c r="I41" s="42">
        <f t="shared" si="6"/>
        <v>0</v>
      </c>
      <c r="J41" s="28"/>
      <c r="K41" s="28"/>
      <c r="L41" s="33"/>
      <c r="M41" s="39"/>
      <c r="N41" s="28"/>
      <c r="O41" s="28"/>
      <c r="P41" s="33"/>
    </row>
    <row r="42" spans="1:16" x14ac:dyDescent="0.25">
      <c r="A42" s="32">
        <f t="shared" si="7"/>
        <v>6</v>
      </c>
      <c r="B42" s="38">
        <v>0.71598687464788546</v>
      </c>
      <c r="C42" s="39"/>
      <c r="D42" s="40"/>
      <c r="E42" s="28"/>
      <c r="F42" s="41">
        <f t="shared" si="4"/>
        <v>0</v>
      </c>
      <c r="G42" s="37">
        <f t="shared" si="5"/>
        <v>1</v>
      </c>
      <c r="H42" s="39"/>
      <c r="I42" s="42">
        <f t="shared" si="6"/>
        <v>0</v>
      </c>
      <c r="J42" s="28"/>
      <c r="K42" s="28"/>
      <c r="L42" s="33"/>
      <c r="M42" s="39"/>
      <c r="N42" s="28"/>
      <c r="O42" s="28"/>
      <c r="P42" s="33"/>
    </row>
    <row r="43" spans="1:16" x14ac:dyDescent="0.25">
      <c r="A43" s="32">
        <f t="shared" si="7"/>
        <v>7</v>
      </c>
      <c r="B43" s="38">
        <v>0.92553680098994839</v>
      </c>
      <c r="C43" s="39"/>
      <c r="D43" s="40"/>
      <c r="E43" s="28"/>
      <c r="F43" s="41">
        <f t="shared" si="4"/>
        <v>0</v>
      </c>
      <c r="G43" s="37">
        <f t="shared" si="5"/>
        <v>1</v>
      </c>
      <c r="H43" s="39"/>
      <c r="I43" s="42">
        <f t="shared" si="6"/>
        <v>0</v>
      </c>
      <c r="J43" s="28"/>
      <c r="K43" s="28"/>
      <c r="L43" s="33"/>
      <c r="M43" s="39"/>
      <c r="N43" s="28"/>
      <c r="O43" s="28"/>
      <c r="P43" s="33"/>
    </row>
    <row r="44" spans="1:16" x14ac:dyDescent="0.25">
      <c r="A44" s="32">
        <f t="shared" si="7"/>
        <v>8</v>
      </c>
      <c r="B44" s="38">
        <v>0.12633238608826791</v>
      </c>
      <c r="C44" s="39"/>
      <c r="D44" s="40"/>
      <c r="E44" s="28"/>
      <c r="F44" s="41">
        <f t="shared" si="4"/>
        <v>0</v>
      </c>
      <c r="G44" s="37">
        <f t="shared" si="5"/>
        <v>1</v>
      </c>
      <c r="H44" s="39"/>
      <c r="I44" s="42">
        <f t="shared" si="6"/>
        <v>0</v>
      </c>
      <c r="J44" s="28"/>
      <c r="K44" s="28"/>
      <c r="L44" s="33"/>
      <c r="M44" s="39"/>
      <c r="N44" s="28"/>
      <c r="O44" s="28"/>
      <c r="P44" s="33"/>
    </row>
    <row r="45" spans="1:16" x14ac:dyDescent="0.25">
      <c r="A45" s="32">
        <f t="shared" si="7"/>
        <v>9</v>
      </c>
      <c r="B45" s="38">
        <v>0.87627135677578372</v>
      </c>
      <c r="C45" s="39"/>
      <c r="D45" s="40"/>
      <c r="E45" s="28"/>
      <c r="F45" s="41">
        <f t="shared" si="4"/>
        <v>0</v>
      </c>
      <c r="G45" s="37">
        <f t="shared" si="5"/>
        <v>1</v>
      </c>
      <c r="H45" s="39"/>
      <c r="I45" s="42">
        <f t="shared" si="6"/>
        <v>0</v>
      </c>
      <c r="J45" s="28"/>
      <c r="K45" s="28"/>
      <c r="L45" s="33"/>
      <c r="M45" s="39"/>
      <c r="N45" s="28"/>
      <c r="O45" s="28"/>
      <c r="P45" s="33"/>
    </row>
    <row r="46" spans="1:16" x14ac:dyDescent="0.25">
      <c r="A46" s="32">
        <f t="shared" si="7"/>
        <v>10</v>
      </c>
      <c r="B46" s="38">
        <v>0.60134734956617675</v>
      </c>
      <c r="C46" s="39"/>
      <c r="D46" s="40"/>
      <c r="E46" s="28"/>
      <c r="F46" s="41">
        <f t="shared" si="4"/>
        <v>0</v>
      </c>
      <c r="G46" s="37">
        <f t="shared" si="5"/>
        <v>1</v>
      </c>
      <c r="H46" s="39"/>
      <c r="I46" s="42">
        <f t="shared" si="6"/>
        <v>0</v>
      </c>
      <c r="J46" s="33"/>
      <c r="K46" s="28"/>
      <c r="L46" s="28"/>
      <c r="M46" s="39"/>
      <c r="N46" s="28"/>
      <c r="O46" s="28"/>
      <c r="P46" s="28"/>
    </row>
    <row r="48" spans="1:16" x14ac:dyDescent="0.25">
      <c r="A48" s="25" t="s">
        <v>176</v>
      </c>
      <c r="B48" s="43">
        <f>-SUM(N36:N46)-SUM(O37:O46)-P46</f>
        <v>0</v>
      </c>
    </row>
    <row r="51" spans="1:16" x14ac:dyDescent="0.25">
      <c r="A51" s="362" t="s">
        <v>178</v>
      </c>
      <c r="B51" s="362"/>
      <c r="N51" s="30"/>
      <c r="O51" s="30"/>
    </row>
    <row r="52" spans="1:16" ht="57.75" x14ac:dyDescent="0.25">
      <c r="A52" s="31" t="s">
        <v>160</v>
      </c>
      <c r="B52" s="31" t="s">
        <v>161</v>
      </c>
      <c r="C52" s="31" t="s">
        <v>162</v>
      </c>
      <c r="D52" s="31" t="s">
        <v>163</v>
      </c>
      <c r="E52" s="31" t="s">
        <v>164</v>
      </c>
      <c r="F52" s="31" t="s">
        <v>165</v>
      </c>
      <c r="G52" s="31" t="s">
        <v>166</v>
      </c>
      <c r="H52" s="31" t="s">
        <v>167</v>
      </c>
      <c r="I52" s="31" t="s">
        <v>168</v>
      </c>
      <c r="J52" s="31" t="s">
        <v>169</v>
      </c>
      <c r="K52" s="31" t="s">
        <v>170</v>
      </c>
      <c r="L52" s="31" t="s">
        <v>171</v>
      </c>
      <c r="M52" s="31" t="s">
        <v>172</v>
      </c>
      <c r="N52" s="31" t="s">
        <v>173</v>
      </c>
      <c r="O52" s="31" t="s">
        <v>174</v>
      </c>
      <c r="P52" s="31" t="s">
        <v>175</v>
      </c>
    </row>
    <row r="53" spans="1:16" x14ac:dyDescent="0.25">
      <c r="A53" s="32">
        <v>0</v>
      </c>
      <c r="B53" s="33"/>
      <c r="C53" s="33"/>
      <c r="D53" s="34">
        <v>1</v>
      </c>
      <c r="E53" s="35">
        <f>$B$11</f>
        <v>0</v>
      </c>
      <c r="F53" s="33"/>
      <c r="G53" s="33"/>
      <c r="H53" s="36">
        <v>1</v>
      </c>
      <c r="I53" s="33"/>
      <c r="J53" s="28"/>
      <c r="K53" s="33"/>
      <c r="L53" s="33"/>
      <c r="M53" s="37">
        <v>1</v>
      </c>
      <c r="N53" s="28"/>
      <c r="O53" s="33"/>
      <c r="P53" s="33"/>
    </row>
    <row r="54" spans="1:16" x14ac:dyDescent="0.25">
      <c r="A54" s="32">
        <v>1</v>
      </c>
      <c r="B54" s="38">
        <v>0.32675884366408703</v>
      </c>
      <c r="C54" s="39"/>
      <c r="D54" s="40"/>
      <c r="E54" s="28"/>
      <c r="F54" s="41">
        <f>$B$14</f>
        <v>0</v>
      </c>
      <c r="G54" s="37">
        <f>1-F54</f>
        <v>1</v>
      </c>
      <c r="H54" s="39"/>
      <c r="I54" s="42">
        <f>H53*F54</f>
        <v>0</v>
      </c>
      <c r="J54" s="28"/>
      <c r="K54" s="28"/>
      <c r="L54" s="33"/>
      <c r="M54" s="39"/>
      <c r="N54" s="28"/>
      <c r="O54" s="28"/>
      <c r="P54" s="33"/>
    </row>
    <row r="55" spans="1:16" x14ac:dyDescent="0.25">
      <c r="A55" s="32">
        <f>A54+1</f>
        <v>2</v>
      </c>
      <c r="B55" s="38">
        <v>0.52446832202340377</v>
      </c>
      <c r="C55" s="39"/>
      <c r="D55" s="40"/>
      <c r="E55" s="28"/>
      <c r="F55" s="41">
        <f t="shared" ref="F55:F63" si="8">$B$14</f>
        <v>0</v>
      </c>
      <c r="G55" s="37">
        <f t="shared" ref="G55:G63" si="9">1-F55</f>
        <v>1</v>
      </c>
      <c r="H55" s="39"/>
      <c r="I55" s="42">
        <f t="shared" ref="I55:I63" si="10">H54*F55</f>
        <v>0</v>
      </c>
      <c r="J55" s="28"/>
      <c r="K55" s="28"/>
      <c r="L55" s="33"/>
      <c r="M55" s="39"/>
      <c r="N55" s="28"/>
      <c r="O55" s="28"/>
      <c r="P55" s="33"/>
    </row>
    <row r="56" spans="1:16" x14ac:dyDescent="0.25">
      <c r="A56" s="32">
        <f t="shared" ref="A56:A63" si="11">A55+1</f>
        <v>3</v>
      </c>
      <c r="B56" s="38">
        <v>0.96150861201037574</v>
      </c>
      <c r="C56" s="39"/>
      <c r="D56" s="40"/>
      <c r="E56" s="28"/>
      <c r="F56" s="41">
        <f t="shared" si="8"/>
        <v>0</v>
      </c>
      <c r="G56" s="37">
        <f t="shared" si="9"/>
        <v>1</v>
      </c>
      <c r="H56" s="39"/>
      <c r="I56" s="42">
        <f t="shared" si="10"/>
        <v>0</v>
      </c>
      <c r="J56" s="28"/>
      <c r="K56" s="28"/>
      <c r="L56" s="33"/>
      <c r="M56" s="39"/>
      <c r="N56" s="28"/>
      <c r="O56" s="28"/>
      <c r="P56" s="33"/>
    </row>
    <row r="57" spans="1:16" x14ac:dyDescent="0.25">
      <c r="A57" s="32">
        <f t="shared" si="11"/>
        <v>4</v>
      </c>
      <c r="B57" s="38">
        <v>0.91376456108351245</v>
      </c>
      <c r="C57" s="39"/>
      <c r="D57" s="40"/>
      <c r="E57" s="28"/>
      <c r="F57" s="41">
        <f t="shared" si="8"/>
        <v>0</v>
      </c>
      <c r="G57" s="37">
        <f t="shared" si="9"/>
        <v>1</v>
      </c>
      <c r="H57" s="39"/>
      <c r="I57" s="42">
        <f t="shared" si="10"/>
        <v>0</v>
      </c>
      <c r="J57" s="28"/>
      <c r="K57" s="28"/>
      <c r="L57" s="33"/>
      <c r="M57" s="39"/>
      <c r="N57" s="28"/>
      <c r="O57" s="28"/>
      <c r="P57" s="33"/>
    </row>
    <row r="58" spans="1:16" x14ac:dyDescent="0.25">
      <c r="A58" s="32">
        <f t="shared" si="11"/>
        <v>5</v>
      </c>
      <c r="B58" s="38">
        <v>0.91710192469551111</v>
      </c>
      <c r="C58" s="39"/>
      <c r="D58" s="40"/>
      <c r="E58" s="28"/>
      <c r="F58" s="41">
        <f t="shared" si="8"/>
        <v>0</v>
      </c>
      <c r="G58" s="37">
        <f t="shared" si="9"/>
        <v>1</v>
      </c>
      <c r="H58" s="39"/>
      <c r="I58" s="42">
        <f t="shared" si="10"/>
        <v>0</v>
      </c>
      <c r="J58" s="28"/>
      <c r="K58" s="28"/>
      <c r="L58" s="33"/>
      <c r="M58" s="39"/>
      <c r="N58" s="28"/>
      <c r="O58" s="28"/>
      <c r="P58" s="33"/>
    </row>
    <row r="59" spans="1:16" x14ac:dyDescent="0.25">
      <c r="A59" s="32">
        <f t="shared" si="11"/>
        <v>6</v>
      </c>
      <c r="B59" s="38">
        <v>0.81511346916180294</v>
      </c>
      <c r="C59" s="39"/>
      <c r="D59" s="40"/>
      <c r="E59" s="28"/>
      <c r="F59" s="41">
        <f t="shared" si="8"/>
        <v>0</v>
      </c>
      <c r="G59" s="37">
        <f t="shared" si="9"/>
        <v>1</v>
      </c>
      <c r="H59" s="39"/>
      <c r="I59" s="42">
        <f t="shared" si="10"/>
        <v>0</v>
      </c>
      <c r="J59" s="28"/>
      <c r="K59" s="28"/>
      <c r="L59" s="33"/>
      <c r="M59" s="39"/>
      <c r="N59" s="28"/>
      <c r="O59" s="28"/>
      <c r="P59" s="33"/>
    </row>
    <row r="60" spans="1:16" x14ac:dyDescent="0.25">
      <c r="A60" s="32">
        <f t="shared" si="11"/>
        <v>7</v>
      </c>
      <c r="B60" s="38">
        <v>0.57402186024259994</v>
      </c>
      <c r="C60" s="39"/>
      <c r="D60" s="40"/>
      <c r="E60" s="28"/>
      <c r="F60" s="41">
        <f t="shared" si="8"/>
        <v>0</v>
      </c>
      <c r="G60" s="37">
        <f t="shared" si="9"/>
        <v>1</v>
      </c>
      <c r="H60" s="39"/>
      <c r="I60" s="42">
        <f t="shared" si="10"/>
        <v>0</v>
      </c>
      <c r="J60" s="28"/>
      <c r="K60" s="28"/>
      <c r="L60" s="33"/>
      <c r="M60" s="39"/>
      <c r="N60" s="28"/>
      <c r="O60" s="28"/>
      <c r="P60" s="33"/>
    </row>
    <row r="61" spans="1:16" x14ac:dyDescent="0.25">
      <c r="A61" s="32">
        <f t="shared" si="11"/>
        <v>8</v>
      </c>
      <c r="B61" s="38">
        <v>0.26994487462196859</v>
      </c>
      <c r="C61" s="39"/>
      <c r="D61" s="40"/>
      <c r="E61" s="28"/>
      <c r="F61" s="41">
        <f t="shared" si="8"/>
        <v>0</v>
      </c>
      <c r="G61" s="37">
        <f t="shared" si="9"/>
        <v>1</v>
      </c>
      <c r="H61" s="39"/>
      <c r="I61" s="42">
        <f t="shared" si="10"/>
        <v>0</v>
      </c>
      <c r="J61" s="28"/>
      <c r="K61" s="28"/>
      <c r="L61" s="33"/>
      <c r="M61" s="39"/>
      <c r="N61" s="28"/>
      <c r="O61" s="28"/>
      <c r="P61" s="33"/>
    </row>
    <row r="62" spans="1:16" x14ac:dyDescent="0.25">
      <c r="A62" s="32">
        <f t="shared" si="11"/>
        <v>9</v>
      </c>
      <c r="B62" s="38">
        <v>0.10093917427203503</v>
      </c>
      <c r="C62" s="39"/>
      <c r="D62" s="40"/>
      <c r="E62" s="28"/>
      <c r="F62" s="41">
        <f t="shared" si="8"/>
        <v>0</v>
      </c>
      <c r="G62" s="37">
        <f t="shared" si="9"/>
        <v>1</v>
      </c>
      <c r="H62" s="39"/>
      <c r="I62" s="42">
        <f t="shared" si="10"/>
        <v>0</v>
      </c>
      <c r="J62" s="28"/>
      <c r="K62" s="28"/>
      <c r="L62" s="33"/>
      <c r="M62" s="39"/>
      <c r="N62" s="28"/>
      <c r="O62" s="28"/>
      <c r="P62" s="33"/>
    </row>
    <row r="63" spans="1:16" x14ac:dyDescent="0.25">
      <c r="A63" s="32">
        <f t="shared" si="11"/>
        <v>10</v>
      </c>
      <c r="B63" s="38">
        <v>6.6990928903821745E-3</v>
      </c>
      <c r="C63" s="39"/>
      <c r="D63" s="40"/>
      <c r="E63" s="28"/>
      <c r="F63" s="41">
        <f t="shared" si="8"/>
        <v>0</v>
      </c>
      <c r="G63" s="37">
        <f t="shared" si="9"/>
        <v>1</v>
      </c>
      <c r="H63" s="39"/>
      <c r="I63" s="42">
        <f t="shared" si="10"/>
        <v>0</v>
      </c>
      <c r="J63" s="33"/>
      <c r="K63" s="28"/>
      <c r="L63" s="28"/>
      <c r="M63" s="39"/>
      <c r="N63" s="28"/>
      <c r="O63" s="28"/>
      <c r="P63" s="28"/>
    </row>
    <row r="65" spans="1:16" x14ac:dyDescent="0.25">
      <c r="A65" s="25" t="s">
        <v>176</v>
      </c>
      <c r="B65" s="43">
        <f>-SUM(N53:N63)-SUM(O54:O63)-P63</f>
        <v>0</v>
      </c>
    </row>
    <row r="68" spans="1:16" x14ac:dyDescent="0.25">
      <c r="A68" s="362" t="s">
        <v>179</v>
      </c>
      <c r="B68" s="362"/>
      <c r="N68" s="30"/>
      <c r="O68" s="30"/>
    </row>
    <row r="69" spans="1:16" ht="57.75" x14ac:dyDescent="0.25">
      <c r="A69" s="31" t="s">
        <v>160</v>
      </c>
      <c r="B69" s="31" t="s">
        <v>161</v>
      </c>
      <c r="C69" s="31" t="s">
        <v>162</v>
      </c>
      <c r="D69" s="31" t="s">
        <v>163</v>
      </c>
      <c r="E69" s="31" t="s">
        <v>164</v>
      </c>
      <c r="F69" s="31" t="s">
        <v>165</v>
      </c>
      <c r="G69" s="31" t="s">
        <v>166</v>
      </c>
      <c r="H69" s="31" t="s">
        <v>167</v>
      </c>
      <c r="I69" s="31" t="s">
        <v>168</v>
      </c>
      <c r="J69" s="31" t="s">
        <v>169</v>
      </c>
      <c r="K69" s="31" t="s">
        <v>170</v>
      </c>
      <c r="L69" s="31" t="s">
        <v>171</v>
      </c>
      <c r="M69" s="31" t="s">
        <v>172</v>
      </c>
      <c r="N69" s="31" t="s">
        <v>173</v>
      </c>
      <c r="O69" s="31" t="s">
        <v>174</v>
      </c>
      <c r="P69" s="31" t="s">
        <v>175</v>
      </c>
    </row>
    <row r="70" spans="1:16" x14ac:dyDescent="0.25">
      <c r="A70" s="32">
        <v>0</v>
      </c>
      <c r="B70" s="33"/>
      <c r="C70" s="33"/>
      <c r="D70" s="34">
        <v>1</v>
      </c>
      <c r="E70" s="35">
        <f>$B$11</f>
        <v>0</v>
      </c>
      <c r="F70" s="33"/>
      <c r="G70" s="33"/>
      <c r="H70" s="36">
        <v>1</v>
      </c>
      <c r="I70" s="33"/>
      <c r="J70" s="28"/>
      <c r="K70" s="33"/>
      <c r="L70" s="33"/>
      <c r="M70" s="37">
        <v>1</v>
      </c>
      <c r="N70" s="28"/>
      <c r="O70" s="33"/>
      <c r="P70" s="33"/>
    </row>
    <row r="71" spans="1:16" x14ac:dyDescent="0.25">
      <c r="A71" s="32">
        <v>1</v>
      </c>
      <c r="B71" s="38">
        <v>0.28965676326196632</v>
      </c>
      <c r="C71" s="39"/>
      <c r="D71" s="40"/>
      <c r="E71" s="28"/>
      <c r="F71" s="41">
        <f>$B$14</f>
        <v>0</v>
      </c>
      <c r="G71" s="37">
        <f>1-F71</f>
        <v>1</v>
      </c>
      <c r="H71" s="39"/>
      <c r="I71" s="42">
        <f>H70*F71</f>
        <v>0</v>
      </c>
      <c r="J71" s="28"/>
      <c r="K71" s="28"/>
      <c r="L71" s="33"/>
      <c r="M71" s="39"/>
      <c r="N71" s="28"/>
      <c r="O71" s="28"/>
      <c r="P71" s="33"/>
    </row>
    <row r="72" spans="1:16" x14ac:dyDescent="0.25">
      <c r="A72" s="32">
        <f>A71+1</f>
        <v>2</v>
      </c>
      <c r="B72" s="38">
        <v>0.4177789417150769</v>
      </c>
      <c r="C72" s="39"/>
      <c r="D72" s="40"/>
      <c r="E72" s="28"/>
      <c r="F72" s="41">
        <f t="shared" ref="F72:F80" si="12">$B$14</f>
        <v>0</v>
      </c>
      <c r="G72" s="37">
        <f t="shared" ref="G72:G80" si="13">1-F72</f>
        <v>1</v>
      </c>
      <c r="H72" s="39"/>
      <c r="I72" s="42">
        <f t="shared" ref="I72:I80" si="14">H71*F72</f>
        <v>0</v>
      </c>
      <c r="J72" s="28"/>
      <c r="K72" s="28"/>
      <c r="L72" s="33"/>
      <c r="M72" s="39"/>
      <c r="N72" s="28"/>
      <c r="O72" s="28"/>
      <c r="P72" s="33"/>
    </row>
    <row r="73" spans="1:16" x14ac:dyDescent="0.25">
      <c r="A73" s="32">
        <f t="shared" ref="A73:A80" si="15">A72+1</f>
        <v>3</v>
      </c>
      <c r="B73" s="38">
        <v>0.79819528706440035</v>
      </c>
      <c r="C73" s="39"/>
      <c r="D73" s="40"/>
      <c r="E73" s="28"/>
      <c r="F73" s="41">
        <f t="shared" si="12"/>
        <v>0</v>
      </c>
      <c r="G73" s="37">
        <f t="shared" si="13"/>
        <v>1</v>
      </c>
      <c r="H73" s="39"/>
      <c r="I73" s="42">
        <f t="shared" si="14"/>
        <v>0</v>
      </c>
      <c r="J73" s="28"/>
      <c r="K73" s="28"/>
      <c r="L73" s="33"/>
      <c r="M73" s="39"/>
      <c r="N73" s="28"/>
      <c r="O73" s="28"/>
      <c r="P73" s="33"/>
    </row>
    <row r="74" spans="1:16" x14ac:dyDescent="0.25">
      <c r="A74" s="32">
        <f t="shared" si="15"/>
        <v>4</v>
      </c>
      <c r="B74" s="38">
        <v>0.274364014501988</v>
      </c>
      <c r="C74" s="39"/>
      <c r="D74" s="40"/>
      <c r="E74" s="28"/>
      <c r="F74" s="41">
        <f t="shared" si="12"/>
        <v>0</v>
      </c>
      <c r="G74" s="37">
        <f t="shared" si="13"/>
        <v>1</v>
      </c>
      <c r="H74" s="39"/>
      <c r="I74" s="42">
        <f t="shared" si="14"/>
        <v>0</v>
      </c>
      <c r="J74" s="28"/>
      <c r="K74" s="28"/>
      <c r="L74" s="33"/>
      <c r="M74" s="39"/>
      <c r="N74" s="28"/>
      <c r="O74" s="28"/>
      <c r="P74" s="33"/>
    </row>
    <row r="75" spans="1:16" x14ac:dyDescent="0.25">
      <c r="A75" s="32">
        <f t="shared" si="15"/>
        <v>5</v>
      </c>
      <c r="B75" s="38">
        <v>0.35185946963489467</v>
      </c>
      <c r="C75" s="39"/>
      <c r="D75" s="40"/>
      <c r="E75" s="28"/>
      <c r="F75" s="41">
        <f t="shared" si="12"/>
        <v>0</v>
      </c>
      <c r="G75" s="37">
        <f t="shared" si="13"/>
        <v>1</v>
      </c>
      <c r="H75" s="39"/>
      <c r="I75" s="42">
        <f t="shared" si="14"/>
        <v>0</v>
      </c>
      <c r="J75" s="28"/>
      <c r="K75" s="28"/>
      <c r="L75" s="33"/>
      <c r="M75" s="39"/>
      <c r="N75" s="28"/>
      <c r="O75" s="28"/>
      <c r="P75" s="33"/>
    </row>
    <row r="76" spans="1:16" x14ac:dyDescent="0.25">
      <c r="A76" s="32">
        <f t="shared" si="15"/>
        <v>6</v>
      </c>
      <c r="B76" s="38">
        <v>0.41007015226574839</v>
      </c>
      <c r="C76" s="39"/>
      <c r="D76" s="40"/>
      <c r="E76" s="28"/>
      <c r="F76" s="41">
        <f t="shared" si="12"/>
        <v>0</v>
      </c>
      <c r="G76" s="37">
        <f t="shared" si="13"/>
        <v>1</v>
      </c>
      <c r="H76" s="39"/>
      <c r="I76" s="42">
        <f t="shared" si="14"/>
        <v>0</v>
      </c>
      <c r="J76" s="28"/>
      <c r="K76" s="28"/>
      <c r="L76" s="33"/>
      <c r="M76" s="39"/>
      <c r="N76" s="28"/>
      <c r="O76" s="28"/>
      <c r="P76" s="33"/>
    </row>
    <row r="77" spans="1:16" x14ac:dyDescent="0.25">
      <c r="A77" s="32">
        <f t="shared" si="15"/>
        <v>7</v>
      </c>
      <c r="B77" s="38">
        <v>0.71475766321782142</v>
      </c>
      <c r="C77" s="39"/>
      <c r="D77" s="40"/>
      <c r="E77" s="28"/>
      <c r="F77" s="41">
        <f t="shared" si="12"/>
        <v>0</v>
      </c>
      <c r="G77" s="37">
        <f t="shared" si="13"/>
        <v>1</v>
      </c>
      <c r="H77" s="39"/>
      <c r="I77" s="42">
        <f t="shared" si="14"/>
        <v>0</v>
      </c>
      <c r="J77" s="28"/>
      <c r="K77" s="28"/>
      <c r="L77" s="33"/>
      <c r="M77" s="39"/>
      <c r="N77" s="28"/>
      <c r="O77" s="28"/>
      <c r="P77" s="33"/>
    </row>
    <row r="78" spans="1:16" x14ac:dyDescent="0.25">
      <c r="A78" s="32">
        <f t="shared" si="15"/>
        <v>8</v>
      </c>
      <c r="B78" s="38">
        <v>0.6073977510099221</v>
      </c>
      <c r="C78" s="39"/>
      <c r="D78" s="40"/>
      <c r="E78" s="28"/>
      <c r="F78" s="41">
        <f t="shared" si="12"/>
        <v>0</v>
      </c>
      <c r="G78" s="37">
        <f t="shared" si="13"/>
        <v>1</v>
      </c>
      <c r="H78" s="39"/>
      <c r="I78" s="42">
        <f t="shared" si="14"/>
        <v>0</v>
      </c>
      <c r="J78" s="28"/>
      <c r="K78" s="28"/>
      <c r="L78" s="33"/>
      <c r="M78" s="39"/>
      <c r="N78" s="28"/>
      <c r="O78" s="28"/>
      <c r="P78" s="33"/>
    </row>
    <row r="79" spans="1:16" x14ac:dyDescent="0.25">
      <c r="A79" s="32">
        <f t="shared" si="15"/>
        <v>9</v>
      </c>
      <c r="B79" s="38">
        <v>0.69914735845409925</v>
      </c>
      <c r="C79" s="39"/>
      <c r="D79" s="40"/>
      <c r="E79" s="28"/>
      <c r="F79" s="41">
        <f t="shared" si="12"/>
        <v>0</v>
      </c>
      <c r="G79" s="37">
        <f t="shared" si="13"/>
        <v>1</v>
      </c>
      <c r="H79" s="39"/>
      <c r="I79" s="42">
        <f t="shared" si="14"/>
        <v>0</v>
      </c>
      <c r="J79" s="28"/>
      <c r="K79" s="28"/>
      <c r="L79" s="33"/>
      <c r="M79" s="39"/>
      <c r="N79" s="28"/>
      <c r="O79" s="28"/>
      <c r="P79" s="33"/>
    </row>
    <row r="80" spans="1:16" x14ac:dyDescent="0.25">
      <c r="A80" s="32">
        <f t="shared" si="15"/>
        <v>10</v>
      </c>
      <c r="B80" s="38">
        <v>0.84261668690389069</v>
      </c>
      <c r="C80" s="39"/>
      <c r="D80" s="40"/>
      <c r="E80" s="28"/>
      <c r="F80" s="41">
        <f t="shared" si="12"/>
        <v>0</v>
      </c>
      <c r="G80" s="37">
        <f t="shared" si="13"/>
        <v>1</v>
      </c>
      <c r="H80" s="39"/>
      <c r="I80" s="42">
        <f t="shared" si="14"/>
        <v>0</v>
      </c>
      <c r="J80" s="33"/>
      <c r="K80" s="28"/>
      <c r="L80" s="28"/>
      <c r="M80" s="39"/>
      <c r="N80" s="28"/>
      <c r="O80" s="28"/>
      <c r="P80" s="28"/>
    </row>
    <row r="82" spans="1:16" x14ac:dyDescent="0.25">
      <c r="A82" s="25" t="s">
        <v>176</v>
      </c>
      <c r="B82" s="43">
        <f>-SUM(N70:N80)-SUM(O71:O80)-P80</f>
        <v>0</v>
      </c>
    </row>
    <row r="85" spans="1:16" x14ac:dyDescent="0.25">
      <c r="A85" s="362" t="s">
        <v>180</v>
      </c>
      <c r="B85" s="362"/>
      <c r="N85" s="30"/>
      <c r="O85" s="30"/>
    </row>
    <row r="86" spans="1:16" ht="57.75" x14ac:dyDescent="0.25">
      <c r="A86" s="31" t="s">
        <v>160</v>
      </c>
      <c r="B86" s="31" t="s">
        <v>161</v>
      </c>
      <c r="C86" s="31" t="s">
        <v>162</v>
      </c>
      <c r="D86" s="31" t="s">
        <v>163</v>
      </c>
      <c r="E86" s="31" t="s">
        <v>164</v>
      </c>
      <c r="F86" s="31" t="s">
        <v>165</v>
      </c>
      <c r="G86" s="31" t="s">
        <v>166</v>
      </c>
      <c r="H86" s="31" t="s">
        <v>167</v>
      </c>
      <c r="I86" s="31" t="s">
        <v>168</v>
      </c>
      <c r="J86" s="31" t="s">
        <v>169</v>
      </c>
      <c r="K86" s="31" t="s">
        <v>170</v>
      </c>
      <c r="L86" s="31" t="s">
        <v>171</v>
      </c>
      <c r="M86" s="31" t="s">
        <v>172</v>
      </c>
      <c r="N86" s="31" t="s">
        <v>173</v>
      </c>
      <c r="O86" s="31" t="s">
        <v>174</v>
      </c>
      <c r="P86" s="31" t="s">
        <v>175</v>
      </c>
    </row>
    <row r="87" spans="1:16" x14ac:dyDescent="0.25">
      <c r="A87" s="32">
        <v>0</v>
      </c>
      <c r="B87" s="33"/>
      <c r="C87" s="33"/>
      <c r="D87" s="34">
        <v>1</v>
      </c>
      <c r="E87" s="35">
        <f>$B$11</f>
        <v>0</v>
      </c>
      <c r="F87" s="33"/>
      <c r="G87" s="33"/>
      <c r="H87" s="36">
        <v>1</v>
      </c>
      <c r="I87" s="33"/>
      <c r="J87" s="28"/>
      <c r="K87" s="33"/>
      <c r="L87" s="33"/>
      <c r="M87" s="37">
        <v>1</v>
      </c>
      <c r="N87" s="28"/>
      <c r="O87" s="33"/>
      <c r="P87" s="33"/>
    </row>
    <row r="88" spans="1:16" x14ac:dyDescent="0.25">
      <c r="A88" s="32">
        <v>1</v>
      </c>
      <c r="B88" s="38">
        <v>0.62394139512760227</v>
      </c>
      <c r="C88" s="39"/>
      <c r="D88" s="40"/>
      <c r="E88" s="28"/>
      <c r="F88" s="41">
        <f>$B$14</f>
        <v>0</v>
      </c>
      <c r="G88" s="37">
        <f>1-F88</f>
        <v>1</v>
      </c>
      <c r="H88" s="39"/>
      <c r="I88" s="42">
        <f>H87*F88</f>
        <v>0</v>
      </c>
      <c r="J88" s="28"/>
      <c r="K88" s="28"/>
      <c r="L88" s="33"/>
      <c r="M88" s="39"/>
      <c r="N88" s="28"/>
      <c r="O88" s="28"/>
      <c r="P88" s="33"/>
    </row>
    <row r="89" spans="1:16" x14ac:dyDescent="0.25">
      <c r="A89" s="32">
        <f>A88+1</f>
        <v>2</v>
      </c>
      <c r="B89" s="38">
        <v>0.85749977261857468</v>
      </c>
      <c r="C89" s="39"/>
      <c r="D89" s="40"/>
      <c r="E89" s="28"/>
      <c r="F89" s="41">
        <f t="shared" ref="F89:F97" si="16">$B$14</f>
        <v>0</v>
      </c>
      <c r="G89" s="37">
        <f t="shared" ref="G89:G97" si="17">1-F89</f>
        <v>1</v>
      </c>
      <c r="H89" s="39"/>
      <c r="I89" s="42">
        <f t="shared" ref="I89:I97" si="18">H88*F89</f>
        <v>0</v>
      </c>
      <c r="J89" s="28"/>
      <c r="K89" s="28"/>
      <c r="L89" s="33"/>
      <c r="M89" s="39"/>
      <c r="N89" s="28"/>
      <c r="O89" s="28"/>
      <c r="P89" s="33"/>
    </row>
    <row r="90" spans="1:16" x14ac:dyDescent="0.25">
      <c r="A90" s="32">
        <f t="shared" ref="A90:A97" si="19">A89+1</f>
        <v>3</v>
      </c>
      <c r="B90" s="38">
        <v>0.59386144448828837</v>
      </c>
      <c r="C90" s="39"/>
      <c r="D90" s="40"/>
      <c r="E90" s="28"/>
      <c r="F90" s="41">
        <f t="shared" si="16"/>
        <v>0</v>
      </c>
      <c r="G90" s="37">
        <f t="shared" si="17"/>
        <v>1</v>
      </c>
      <c r="H90" s="39"/>
      <c r="I90" s="42">
        <f t="shared" si="18"/>
        <v>0</v>
      </c>
      <c r="J90" s="28"/>
      <c r="K90" s="28"/>
      <c r="L90" s="33"/>
      <c r="M90" s="39"/>
      <c r="N90" s="28"/>
      <c r="O90" s="28"/>
      <c r="P90" s="33"/>
    </row>
    <row r="91" spans="1:16" x14ac:dyDescent="0.25">
      <c r="A91" s="32">
        <f t="shared" si="19"/>
        <v>4</v>
      </c>
      <c r="B91" s="38">
        <v>0.83478562768142572</v>
      </c>
      <c r="C91" s="39"/>
      <c r="D91" s="40"/>
      <c r="E91" s="28"/>
      <c r="F91" s="41">
        <f t="shared" si="16"/>
        <v>0</v>
      </c>
      <c r="G91" s="37">
        <f t="shared" si="17"/>
        <v>1</v>
      </c>
      <c r="H91" s="39"/>
      <c r="I91" s="42">
        <f t="shared" si="18"/>
        <v>0</v>
      </c>
      <c r="J91" s="28"/>
      <c r="K91" s="28"/>
      <c r="L91" s="33"/>
      <c r="M91" s="39"/>
      <c r="N91" s="28"/>
      <c r="O91" s="28"/>
      <c r="P91" s="33"/>
    </row>
    <row r="92" spans="1:16" x14ac:dyDescent="0.25">
      <c r="A92" s="32">
        <f t="shared" si="19"/>
        <v>5</v>
      </c>
      <c r="B92" s="38">
        <v>0.46892975271925663</v>
      </c>
      <c r="C92" s="39"/>
      <c r="D92" s="40"/>
      <c r="E92" s="28"/>
      <c r="F92" s="41">
        <f t="shared" si="16"/>
        <v>0</v>
      </c>
      <c r="G92" s="37">
        <f t="shared" si="17"/>
        <v>1</v>
      </c>
      <c r="H92" s="39"/>
      <c r="I92" s="42">
        <f t="shared" si="18"/>
        <v>0</v>
      </c>
      <c r="J92" s="28"/>
      <c r="K92" s="28"/>
      <c r="L92" s="33"/>
      <c r="M92" s="39"/>
      <c r="N92" s="28"/>
      <c r="O92" s="28"/>
      <c r="P92" s="33"/>
    </row>
    <row r="93" spans="1:16" x14ac:dyDescent="0.25">
      <c r="A93" s="32">
        <f t="shared" si="19"/>
        <v>6</v>
      </c>
      <c r="B93" s="38">
        <v>0.16252626490463062</v>
      </c>
      <c r="C93" s="39"/>
      <c r="D93" s="40"/>
      <c r="E93" s="28"/>
      <c r="F93" s="41">
        <f t="shared" si="16"/>
        <v>0</v>
      </c>
      <c r="G93" s="37">
        <f t="shared" si="17"/>
        <v>1</v>
      </c>
      <c r="H93" s="39"/>
      <c r="I93" s="42">
        <f t="shared" si="18"/>
        <v>0</v>
      </c>
      <c r="J93" s="28"/>
      <c r="K93" s="28"/>
      <c r="L93" s="33"/>
      <c r="M93" s="39"/>
      <c r="N93" s="28"/>
      <c r="O93" s="28"/>
      <c r="P93" s="33"/>
    </row>
    <row r="94" spans="1:16" x14ac:dyDescent="0.25">
      <c r="A94" s="32">
        <f t="shared" si="19"/>
        <v>7</v>
      </c>
      <c r="B94" s="38">
        <v>0.23450899226484689</v>
      </c>
      <c r="C94" s="39"/>
      <c r="D94" s="40"/>
      <c r="E94" s="28"/>
      <c r="F94" s="41">
        <f t="shared" si="16"/>
        <v>0</v>
      </c>
      <c r="G94" s="37">
        <f t="shared" si="17"/>
        <v>1</v>
      </c>
      <c r="H94" s="39"/>
      <c r="I94" s="42">
        <f t="shared" si="18"/>
        <v>0</v>
      </c>
      <c r="J94" s="28"/>
      <c r="K94" s="28"/>
      <c r="L94" s="33"/>
      <c r="M94" s="39"/>
      <c r="N94" s="28"/>
      <c r="O94" s="28"/>
      <c r="P94" s="33"/>
    </row>
    <row r="95" spans="1:16" x14ac:dyDescent="0.25">
      <c r="A95" s="32">
        <f t="shared" si="19"/>
        <v>8</v>
      </c>
      <c r="B95" s="38">
        <v>0.20940245880723796</v>
      </c>
      <c r="C95" s="39"/>
      <c r="D95" s="40"/>
      <c r="E95" s="28"/>
      <c r="F95" s="41">
        <f t="shared" si="16"/>
        <v>0</v>
      </c>
      <c r="G95" s="37">
        <f t="shared" si="17"/>
        <v>1</v>
      </c>
      <c r="H95" s="39"/>
      <c r="I95" s="42">
        <f t="shared" si="18"/>
        <v>0</v>
      </c>
      <c r="J95" s="28"/>
      <c r="K95" s="28"/>
      <c r="L95" s="33"/>
      <c r="M95" s="39"/>
      <c r="N95" s="28"/>
      <c r="O95" s="28"/>
      <c r="P95" s="33"/>
    </row>
    <row r="96" spans="1:16" x14ac:dyDescent="0.25">
      <c r="A96" s="32">
        <f t="shared" si="19"/>
        <v>9</v>
      </c>
      <c r="B96" s="38">
        <v>0.59190339227055644</v>
      </c>
      <c r="C96" s="39"/>
      <c r="D96" s="40"/>
      <c r="E96" s="28"/>
      <c r="F96" s="41">
        <f t="shared" si="16"/>
        <v>0</v>
      </c>
      <c r="G96" s="37">
        <f t="shared" si="17"/>
        <v>1</v>
      </c>
      <c r="H96" s="39"/>
      <c r="I96" s="42">
        <f t="shared" si="18"/>
        <v>0</v>
      </c>
      <c r="J96" s="28"/>
      <c r="K96" s="28"/>
      <c r="L96" s="33"/>
      <c r="M96" s="39"/>
      <c r="N96" s="28"/>
      <c r="O96" s="28"/>
      <c r="P96" s="33"/>
    </row>
    <row r="97" spans="1:16" x14ac:dyDescent="0.25">
      <c r="A97" s="32">
        <f t="shared" si="19"/>
        <v>10</v>
      </c>
      <c r="B97" s="38">
        <v>0.48084412981019475</v>
      </c>
      <c r="C97" s="39"/>
      <c r="D97" s="40"/>
      <c r="E97" s="28"/>
      <c r="F97" s="41">
        <f t="shared" si="16"/>
        <v>0</v>
      </c>
      <c r="G97" s="37">
        <f t="shared" si="17"/>
        <v>1</v>
      </c>
      <c r="H97" s="39"/>
      <c r="I97" s="42">
        <f t="shared" si="18"/>
        <v>0</v>
      </c>
      <c r="J97" s="33"/>
      <c r="K97" s="28"/>
      <c r="L97" s="28"/>
      <c r="M97" s="39"/>
      <c r="N97" s="28"/>
      <c r="O97" s="28"/>
      <c r="P97" s="28"/>
    </row>
    <row r="99" spans="1:16" x14ac:dyDescent="0.25">
      <c r="A99" s="25" t="s">
        <v>176</v>
      </c>
      <c r="B99" s="43">
        <f>-SUM(N87:N97)-SUM(O88:O97)-P97</f>
        <v>0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76A9-7169-45FD-8304-8EC779494538}">
  <sheetPr>
    <tabColor rgb="FFFFC000"/>
  </sheetPr>
  <dimension ref="A1:E28"/>
  <sheetViews>
    <sheetView zoomScaleNormal="100" workbookViewId="0"/>
  </sheetViews>
  <sheetFormatPr defaultColWidth="9.140625" defaultRowHeight="15" x14ac:dyDescent="0.25"/>
  <cols>
    <col min="1" max="1" width="15.7109375" style="1" customWidth="1"/>
    <col min="2" max="2" width="16.28515625" style="1" customWidth="1"/>
    <col min="3" max="3" width="18.42578125" style="1" customWidth="1"/>
    <col min="4" max="4" width="17" style="1" customWidth="1"/>
    <col min="5" max="5" width="17.28515625" style="1" customWidth="1"/>
    <col min="6" max="16384" width="9.140625" style="1"/>
  </cols>
  <sheetData>
    <row r="1" spans="1:5" x14ac:dyDescent="0.25">
      <c r="A1" s="270" t="s">
        <v>401</v>
      </c>
      <c r="B1" s="271"/>
      <c r="C1" s="271"/>
      <c r="D1" s="271"/>
      <c r="E1" s="271"/>
    </row>
    <row r="2" spans="1:5" x14ac:dyDescent="0.25">
      <c r="A2" s="271"/>
      <c r="B2" s="271"/>
      <c r="C2" s="271"/>
      <c r="D2" s="271"/>
      <c r="E2" s="271"/>
    </row>
    <row r="3" spans="1:5" x14ac:dyDescent="0.25">
      <c r="A3" s="271"/>
      <c r="B3" s="271"/>
      <c r="C3" s="272" t="s">
        <v>318</v>
      </c>
      <c r="D3" s="272" t="s">
        <v>402</v>
      </c>
      <c r="E3" s="272" t="s">
        <v>215</v>
      </c>
    </row>
    <row r="4" spans="1:5" x14ac:dyDescent="0.25">
      <c r="A4" s="271">
        <v>2017</v>
      </c>
      <c r="B4" s="271"/>
      <c r="C4" s="284">
        <v>1814</v>
      </c>
      <c r="D4" s="284">
        <v>280</v>
      </c>
      <c r="E4" s="284">
        <v>2094</v>
      </c>
    </row>
    <row r="5" spans="1:5" x14ac:dyDescent="0.25">
      <c r="A5" s="271"/>
      <c r="B5" s="271" t="s">
        <v>403</v>
      </c>
      <c r="C5" s="285">
        <v>218</v>
      </c>
      <c r="D5" s="285"/>
      <c r="E5" s="285">
        <v>218</v>
      </c>
    </row>
    <row r="6" spans="1:5" x14ac:dyDescent="0.25">
      <c r="A6" s="271"/>
      <c r="B6" s="271" t="s">
        <v>404</v>
      </c>
      <c r="C6" s="285">
        <v>-108</v>
      </c>
      <c r="D6" s="285"/>
      <c r="E6" s="285">
        <v>-108</v>
      </c>
    </row>
    <row r="7" spans="1:5" x14ac:dyDescent="0.25">
      <c r="A7" s="271"/>
      <c r="B7" s="271" t="s">
        <v>405</v>
      </c>
      <c r="C7" s="285">
        <v>-84</v>
      </c>
      <c r="D7" s="285"/>
      <c r="E7" s="285">
        <v>-84</v>
      </c>
    </row>
    <row r="8" spans="1:5" x14ac:dyDescent="0.25">
      <c r="A8" s="271"/>
      <c r="B8" s="271" t="s">
        <v>406</v>
      </c>
      <c r="C8" s="285">
        <v>-16</v>
      </c>
      <c r="D8" s="285">
        <v>16</v>
      </c>
      <c r="E8" s="285">
        <v>0</v>
      </c>
    </row>
    <row r="9" spans="1:5" x14ac:dyDescent="0.25">
      <c r="A9" s="271"/>
      <c r="B9" s="271" t="s">
        <v>407</v>
      </c>
      <c r="C9" s="286">
        <v>-3</v>
      </c>
      <c r="D9" s="286">
        <v>-7</v>
      </c>
      <c r="E9" s="286">
        <v>-10</v>
      </c>
    </row>
    <row r="10" spans="1:5" x14ac:dyDescent="0.25">
      <c r="A10" s="271">
        <v>2018</v>
      </c>
      <c r="B10" s="271"/>
      <c r="C10" s="284">
        <v>1821</v>
      </c>
      <c r="D10" s="284">
        <v>289</v>
      </c>
      <c r="E10" s="284">
        <v>2110</v>
      </c>
    </row>
    <row r="11" spans="1:5" x14ac:dyDescent="0.25">
      <c r="A11" s="271"/>
      <c r="B11" s="271" t="s">
        <v>403</v>
      </c>
      <c r="C11" s="285">
        <v>219</v>
      </c>
      <c r="D11" s="285"/>
      <c r="E11" s="285">
        <v>219</v>
      </c>
    </row>
    <row r="12" spans="1:5" x14ac:dyDescent="0.25">
      <c r="A12" s="271"/>
      <c r="B12" s="271" t="s">
        <v>404</v>
      </c>
      <c r="C12" s="285">
        <v>-63</v>
      </c>
      <c r="D12" s="285"/>
      <c r="E12" s="285">
        <v>-63</v>
      </c>
    </row>
    <row r="13" spans="1:5" x14ac:dyDescent="0.25">
      <c r="A13" s="271"/>
      <c r="B13" s="271" t="s">
        <v>405</v>
      </c>
      <c r="C13" s="285">
        <v>-131</v>
      </c>
      <c r="D13" s="285"/>
      <c r="E13" s="285">
        <v>-131</v>
      </c>
    </row>
    <row r="14" spans="1:5" x14ac:dyDescent="0.25">
      <c r="A14" s="271"/>
      <c r="B14" s="271" t="s">
        <v>406</v>
      </c>
      <c r="C14" s="285">
        <v>-14</v>
      </c>
      <c r="D14" s="285">
        <v>14</v>
      </c>
      <c r="E14" s="285">
        <v>0</v>
      </c>
    </row>
    <row r="15" spans="1:5" x14ac:dyDescent="0.25">
      <c r="A15" s="271"/>
      <c r="B15" s="271" t="s">
        <v>407</v>
      </c>
      <c r="C15" s="286">
        <v>-2</v>
      </c>
      <c r="D15" s="286">
        <v>-5</v>
      </c>
      <c r="E15" s="286">
        <v>-7</v>
      </c>
    </row>
    <row r="16" spans="1:5" x14ac:dyDescent="0.25">
      <c r="A16" s="271">
        <v>2019</v>
      </c>
      <c r="B16" s="271"/>
      <c r="C16" s="284">
        <v>1830</v>
      </c>
      <c r="D16" s="284">
        <v>298</v>
      </c>
      <c r="E16" s="284">
        <v>2128</v>
      </c>
    </row>
    <row r="17" spans="1:5" x14ac:dyDescent="0.25">
      <c r="A17" s="271"/>
      <c r="B17" s="271" t="s">
        <v>403</v>
      </c>
      <c r="C17" s="285">
        <v>220</v>
      </c>
      <c r="D17" s="285"/>
      <c r="E17" s="285">
        <v>220</v>
      </c>
    </row>
    <row r="18" spans="1:5" x14ac:dyDescent="0.25">
      <c r="A18" s="271"/>
      <c r="B18" s="271" t="s">
        <v>404</v>
      </c>
      <c r="C18" s="285">
        <v>-73</v>
      </c>
      <c r="D18" s="285"/>
      <c r="E18" s="285">
        <v>-73</v>
      </c>
    </row>
    <row r="19" spans="1:5" x14ac:dyDescent="0.25">
      <c r="A19" s="271"/>
      <c r="B19" s="271" t="s">
        <v>405</v>
      </c>
      <c r="C19" s="285">
        <v>-116</v>
      </c>
      <c r="D19" s="285"/>
      <c r="E19" s="285">
        <v>-116</v>
      </c>
    </row>
    <row r="20" spans="1:5" x14ac:dyDescent="0.25">
      <c r="A20" s="271"/>
      <c r="B20" s="271" t="s">
        <v>406</v>
      </c>
      <c r="C20" s="285">
        <v>-20</v>
      </c>
      <c r="D20" s="285">
        <v>20</v>
      </c>
      <c r="E20" s="285">
        <v>0</v>
      </c>
    </row>
    <row r="21" spans="1:5" x14ac:dyDescent="0.25">
      <c r="A21" s="271"/>
      <c r="B21" s="271" t="s">
        <v>407</v>
      </c>
      <c r="C21" s="286">
        <v>-4</v>
      </c>
      <c r="D21" s="286">
        <v>-5</v>
      </c>
      <c r="E21" s="286">
        <v>-9</v>
      </c>
    </row>
    <row r="22" spans="1:5" x14ac:dyDescent="0.25">
      <c r="A22" s="271">
        <v>2020</v>
      </c>
      <c r="B22" s="271"/>
      <c r="C22" s="284">
        <v>1837</v>
      </c>
      <c r="D22" s="284">
        <v>313</v>
      </c>
      <c r="E22" s="284">
        <v>2150</v>
      </c>
    </row>
    <row r="23" spans="1:5" x14ac:dyDescent="0.25">
      <c r="A23" s="271"/>
      <c r="B23" s="271" t="s">
        <v>403</v>
      </c>
      <c r="C23" s="285">
        <v>220</v>
      </c>
      <c r="D23" s="285"/>
      <c r="E23" s="285">
        <v>220</v>
      </c>
    </row>
    <row r="24" spans="1:5" x14ac:dyDescent="0.25">
      <c r="A24" s="271"/>
      <c r="B24" s="271" t="s">
        <v>404</v>
      </c>
      <c r="C24" s="285">
        <v>-67</v>
      </c>
      <c r="D24" s="285"/>
      <c r="E24" s="285">
        <v>-67</v>
      </c>
    </row>
    <row r="25" spans="1:5" x14ac:dyDescent="0.25">
      <c r="A25" s="271"/>
      <c r="B25" s="271" t="s">
        <v>405</v>
      </c>
      <c r="C25" s="285">
        <v>-125</v>
      </c>
      <c r="D25" s="285"/>
      <c r="E25" s="285">
        <v>-125</v>
      </c>
    </row>
    <row r="26" spans="1:5" x14ac:dyDescent="0.25">
      <c r="A26" s="271"/>
      <c r="B26" s="271" t="s">
        <v>406</v>
      </c>
      <c r="C26" s="285">
        <v>-17</v>
      </c>
      <c r="D26" s="285">
        <v>17</v>
      </c>
      <c r="E26" s="285">
        <v>0</v>
      </c>
    </row>
    <row r="27" spans="1:5" x14ac:dyDescent="0.25">
      <c r="A27" s="271"/>
      <c r="B27" s="271" t="s">
        <v>407</v>
      </c>
      <c r="C27" s="286">
        <v>-3</v>
      </c>
      <c r="D27" s="286">
        <v>-6</v>
      </c>
      <c r="E27" s="286">
        <v>-9</v>
      </c>
    </row>
    <row r="28" spans="1:5" x14ac:dyDescent="0.25">
      <c r="A28" s="271">
        <v>2021</v>
      </c>
      <c r="B28" s="271"/>
      <c r="C28" s="284">
        <v>1845</v>
      </c>
      <c r="D28" s="284">
        <v>324</v>
      </c>
      <c r="E28" s="284">
        <v>2169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60DD-FF9A-448D-960E-8E0BE353815E}">
  <sheetPr>
    <tabColor rgb="FFFFC000"/>
  </sheetPr>
  <dimension ref="A1:H29"/>
  <sheetViews>
    <sheetView zoomScaleNormal="100" workbookViewId="0"/>
  </sheetViews>
  <sheetFormatPr defaultColWidth="9.140625" defaultRowHeight="15" x14ac:dyDescent="0.25"/>
  <cols>
    <col min="1" max="1" width="13.7109375" style="1" customWidth="1"/>
    <col min="2" max="2" width="18.140625" style="1" customWidth="1"/>
    <col min="3" max="3" width="13.140625" style="1" customWidth="1"/>
    <col min="4" max="4" width="13.85546875" style="1" customWidth="1"/>
    <col min="5" max="5" width="14.140625" style="1" customWidth="1"/>
    <col min="6" max="6" width="16.7109375" style="1" customWidth="1"/>
    <col min="7" max="7" width="15" style="1" customWidth="1"/>
    <col min="8" max="8" width="16.7109375" style="1" customWidth="1"/>
    <col min="9" max="16384" width="9.140625" style="1"/>
  </cols>
  <sheetData>
    <row r="1" spans="1:8" x14ac:dyDescent="0.25">
      <c r="A1" s="171" t="s">
        <v>408</v>
      </c>
      <c r="B1" s="22"/>
      <c r="C1" s="22"/>
      <c r="D1" s="22"/>
      <c r="E1" s="22"/>
      <c r="F1" s="22"/>
      <c r="G1" s="22"/>
      <c r="H1" s="22"/>
    </row>
    <row r="2" spans="1:8" x14ac:dyDescent="0.25">
      <c r="A2" s="22"/>
      <c r="B2" s="22"/>
      <c r="C2" s="22"/>
      <c r="D2" s="22"/>
      <c r="E2" s="22"/>
      <c r="F2" s="22"/>
      <c r="G2" s="22"/>
      <c r="H2" s="22"/>
    </row>
    <row r="3" spans="1:8" x14ac:dyDescent="0.25">
      <c r="A3" s="22" t="s">
        <v>342</v>
      </c>
      <c r="B3" s="22"/>
      <c r="C3" s="384" t="s">
        <v>409</v>
      </c>
      <c r="D3" s="384"/>
      <c r="E3" s="384"/>
      <c r="F3" s="384"/>
      <c r="G3" s="384"/>
      <c r="H3" s="384"/>
    </row>
    <row r="4" spans="1:8" x14ac:dyDescent="0.25">
      <c r="A4" s="22"/>
      <c r="B4" s="22"/>
      <c r="C4" s="161" t="s">
        <v>410</v>
      </c>
      <c r="D4" s="281" t="s">
        <v>411</v>
      </c>
      <c r="E4" s="281" t="s">
        <v>412</v>
      </c>
      <c r="F4" s="281" t="s">
        <v>413</v>
      </c>
      <c r="G4" s="281" t="s">
        <v>414</v>
      </c>
      <c r="H4" s="281" t="s">
        <v>215</v>
      </c>
    </row>
    <row r="5" spans="1:8" x14ac:dyDescent="0.25">
      <c r="A5" s="22" t="s">
        <v>415</v>
      </c>
      <c r="B5" s="22" t="s">
        <v>344</v>
      </c>
      <c r="C5" s="274">
        <v>0</v>
      </c>
      <c r="D5" s="274">
        <v>0</v>
      </c>
      <c r="E5" s="274">
        <v>0</v>
      </c>
      <c r="F5" s="274">
        <v>0</v>
      </c>
      <c r="G5" s="274">
        <v>0</v>
      </c>
      <c r="H5" s="274">
        <v>0</v>
      </c>
    </row>
    <row r="6" spans="1:8" x14ac:dyDescent="0.25">
      <c r="A6" s="22"/>
      <c r="B6" s="22" t="s">
        <v>354</v>
      </c>
      <c r="C6" s="274">
        <v>0</v>
      </c>
      <c r="D6" s="274">
        <v>0</v>
      </c>
      <c r="E6" s="274">
        <v>0</v>
      </c>
      <c r="F6" s="274">
        <v>0</v>
      </c>
      <c r="G6" s="274">
        <v>0</v>
      </c>
      <c r="H6" s="274">
        <v>0</v>
      </c>
    </row>
    <row r="7" spans="1:8" x14ac:dyDescent="0.25">
      <c r="A7" s="22"/>
      <c r="B7" s="22" t="s">
        <v>416</v>
      </c>
      <c r="C7" s="274">
        <v>0</v>
      </c>
      <c r="D7" s="274">
        <v>0</v>
      </c>
      <c r="E7" s="274">
        <v>0</v>
      </c>
      <c r="F7" s="274">
        <v>0</v>
      </c>
      <c r="G7" s="274">
        <v>0</v>
      </c>
      <c r="H7" s="274">
        <v>0</v>
      </c>
    </row>
    <row r="8" spans="1:8" x14ac:dyDescent="0.25">
      <c r="A8" s="22" t="s">
        <v>417</v>
      </c>
      <c r="B8" s="22" t="s">
        <v>344</v>
      </c>
      <c r="C8" s="274">
        <v>0</v>
      </c>
      <c r="D8" s="274">
        <v>296</v>
      </c>
      <c r="E8" s="274">
        <v>117</v>
      </c>
      <c r="F8" s="274">
        <v>4</v>
      </c>
      <c r="G8" s="274">
        <v>0</v>
      </c>
      <c r="H8" s="274">
        <v>417</v>
      </c>
    </row>
    <row r="9" spans="1:8" x14ac:dyDescent="0.25">
      <c r="A9" s="22"/>
      <c r="B9" s="22" t="s">
        <v>354</v>
      </c>
      <c r="C9" s="274">
        <v>0</v>
      </c>
      <c r="D9" s="274">
        <v>61541.279038270266</v>
      </c>
      <c r="E9" s="274">
        <v>85984.604160000017</v>
      </c>
      <c r="F9" s="274">
        <v>87388.434431999922</v>
      </c>
      <c r="G9" s="274">
        <v>0</v>
      </c>
      <c r="H9" s="274">
        <v>68647.412517448451</v>
      </c>
    </row>
    <row r="10" spans="1:8" x14ac:dyDescent="0.25">
      <c r="A10" s="22"/>
      <c r="B10" s="22" t="s">
        <v>416</v>
      </c>
      <c r="C10" s="274">
        <v>0</v>
      </c>
      <c r="D10" s="274">
        <v>220.56182911279703</v>
      </c>
      <c r="E10" s="274">
        <v>828.11800122690806</v>
      </c>
      <c r="F10" s="274">
        <v>36244.509310820758</v>
      </c>
      <c r="G10" s="274">
        <v>0</v>
      </c>
      <c r="H10" s="274">
        <v>736.58068298373905</v>
      </c>
    </row>
    <row r="11" spans="1:8" x14ac:dyDescent="0.25">
      <c r="A11" s="22" t="s">
        <v>418</v>
      </c>
      <c r="B11" s="22" t="s">
        <v>344</v>
      </c>
      <c r="C11" s="274">
        <v>735</v>
      </c>
      <c r="D11" s="274">
        <v>132</v>
      </c>
      <c r="E11" s="274">
        <v>128</v>
      </c>
      <c r="F11" s="274">
        <v>68</v>
      </c>
      <c r="G11" s="274">
        <v>10</v>
      </c>
      <c r="H11" s="274">
        <v>1073</v>
      </c>
    </row>
    <row r="12" spans="1:8" x14ac:dyDescent="0.25">
      <c r="A12" s="22"/>
      <c r="B12" s="22" t="s">
        <v>354</v>
      </c>
      <c r="C12" s="274">
        <v>36925.866666666669</v>
      </c>
      <c r="D12" s="274">
        <v>88909.25056</v>
      </c>
      <c r="E12" s="274">
        <v>98736.06246399993</v>
      </c>
      <c r="F12" s="274">
        <v>113125.32275200021</v>
      </c>
      <c r="G12" s="274">
        <v>117594.18245120048</v>
      </c>
      <c r="H12" s="274">
        <v>56275.12846315006</v>
      </c>
    </row>
    <row r="13" spans="1:8" x14ac:dyDescent="0.25">
      <c r="A13" s="22"/>
      <c r="B13" s="22" t="s">
        <v>416</v>
      </c>
      <c r="C13" s="274">
        <v>31.424961904761222</v>
      </c>
      <c r="D13" s="274">
        <v>409.02157382212891</v>
      </c>
      <c r="E13" s="274">
        <v>869.20701940002925</v>
      </c>
      <c r="F13" s="274">
        <v>2759.9370425674197</v>
      </c>
      <c r="G13" s="274">
        <v>76424.066395594709</v>
      </c>
      <c r="H13" s="274">
        <v>1062.6869301754482</v>
      </c>
    </row>
    <row r="14" spans="1:8" x14ac:dyDescent="0.25">
      <c r="A14" s="22" t="s">
        <v>419</v>
      </c>
      <c r="B14" s="22" t="s">
        <v>344</v>
      </c>
      <c r="C14" s="274">
        <v>0</v>
      </c>
      <c r="D14" s="274">
        <v>90</v>
      </c>
      <c r="E14" s="274">
        <v>57</v>
      </c>
      <c r="F14" s="274">
        <v>19</v>
      </c>
      <c r="G14" s="274">
        <v>30</v>
      </c>
      <c r="H14" s="274">
        <v>196</v>
      </c>
    </row>
    <row r="15" spans="1:8" x14ac:dyDescent="0.25">
      <c r="A15" s="22"/>
      <c r="B15" s="22" t="s">
        <v>354</v>
      </c>
      <c r="C15" s="274">
        <v>0</v>
      </c>
      <c r="D15" s="274">
        <v>100373.86444799999</v>
      </c>
      <c r="E15" s="274">
        <v>119091.60140800006</v>
      </c>
      <c r="F15" s="274">
        <v>117219.8277120002</v>
      </c>
      <c r="G15" s="274">
        <v>152783.52793600012</v>
      </c>
      <c r="H15" s="274">
        <v>115472.20227134699</v>
      </c>
    </row>
    <row r="16" spans="1:8" x14ac:dyDescent="0.25">
      <c r="A16" s="22"/>
      <c r="B16" s="22" t="s">
        <v>416</v>
      </c>
      <c r="C16" s="274">
        <v>0</v>
      </c>
      <c r="D16" s="274">
        <v>677.25361644443035</v>
      </c>
      <c r="E16" s="274">
        <v>2354.3101242184516</v>
      </c>
      <c r="F16" s="274">
        <v>10235.185888661281</v>
      </c>
      <c r="G16" s="274">
        <v>28675.349649207099</v>
      </c>
      <c r="H16" s="274">
        <v>6376.9261424552442</v>
      </c>
    </row>
    <row r="17" spans="1:8" x14ac:dyDescent="0.25">
      <c r="A17" s="22" t="s">
        <v>420</v>
      </c>
      <c r="B17" s="22" t="s">
        <v>344</v>
      </c>
      <c r="C17" s="274">
        <v>0</v>
      </c>
      <c r="D17" s="274">
        <v>68</v>
      </c>
      <c r="E17" s="274">
        <v>32</v>
      </c>
      <c r="F17" s="274">
        <v>18</v>
      </c>
      <c r="G17" s="274">
        <v>22</v>
      </c>
      <c r="H17" s="274">
        <v>140</v>
      </c>
    </row>
    <row r="18" spans="1:8" x14ac:dyDescent="0.25">
      <c r="A18" s="22"/>
      <c r="B18" s="22" t="s">
        <v>354</v>
      </c>
      <c r="C18" s="274">
        <v>0</v>
      </c>
      <c r="D18" s="274">
        <v>103766.454272</v>
      </c>
      <c r="E18" s="274">
        <v>122835.14880000008</v>
      </c>
      <c r="F18" s="274">
        <v>99554.963455999896</v>
      </c>
      <c r="G18" s="274">
        <v>134464.60639418187</v>
      </c>
      <c r="H18" s="274">
        <v>112407.53096411431</v>
      </c>
    </row>
    <row r="19" spans="1:8" x14ac:dyDescent="0.25">
      <c r="A19" s="22"/>
      <c r="B19" s="22" t="s">
        <v>416</v>
      </c>
      <c r="C19" s="274">
        <v>0</v>
      </c>
      <c r="D19" s="274">
        <v>926.66180242628104</v>
      </c>
      <c r="E19" s="274">
        <v>4325.4377742655433</v>
      </c>
      <c r="F19" s="274">
        <v>9175.6886578933536</v>
      </c>
      <c r="G19" s="274">
        <v>37359.795752378181</v>
      </c>
      <c r="H19" s="274">
        <v>8489.3208123991772</v>
      </c>
    </row>
    <row r="20" spans="1:8" x14ac:dyDescent="0.25">
      <c r="A20" s="22" t="s">
        <v>421</v>
      </c>
      <c r="B20" s="22" t="s">
        <v>344</v>
      </c>
      <c r="C20" s="274">
        <v>0</v>
      </c>
      <c r="D20" s="274">
        <v>16</v>
      </c>
      <c r="E20" s="274">
        <v>3</v>
      </c>
      <c r="F20" s="274">
        <v>0</v>
      </c>
      <c r="G20" s="274">
        <v>0</v>
      </c>
      <c r="H20" s="274">
        <v>19</v>
      </c>
    </row>
    <row r="21" spans="1:8" x14ac:dyDescent="0.25">
      <c r="A21" s="22"/>
      <c r="B21" s="22" t="s">
        <v>354</v>
      </c>
      <c r="C21" s="274">
        <v>0</v>
      </c>
      <c r="D21" s="274">
        <v>104936.31283199973</v>
      </c>
      <c r="E21" s="274">
        <v>111370.5349120001</v>
      </c>
      <c r="F21" s="274">
        <v>0</v>
      </c>
      <c r="G21" s="274">
        <v>0</v>
      </c>
      <c r="H21" s="274">
        <v>105952.24263410506</v>
      </c>
    </row>
    <row r="22" spans="1:8" x14ac:dyDescent="0.25">
      <c r="A22" s="22"/>
      <c r="B22" s="22" t="s">
        <v>416</v>
      </c>
      <c r="C22" s="274">
        <v>0</v>
      </c>
      <c r="D22" s="274">
        <v>3982.7130285226449</v>
      </c>
      <c r="E22" s="274">
        <v>41831.78931911922</v>
      </c>
      <c r="F22" s="274">
        <v>0</v>
      </c>
      <c r="G22" s="274">
        <v>0</v>
      </c>
      <c r="H22" s="274">
        <v>9958.8829691431565</v>
      </c>
    </row>
    <row r="23" spans="1:8" x14ac:dyDescent="0.25">
      <c r="A23" s="22" t="s">
        <v>215</v>
      </c>
      <c r="B23" s="22" t="s">
        <v>344</v>
      </c>
      <c r="C23" s="274">
        <v>735</v>
      </c>
      <c r="D23" s="274">
        <v>602</v>
      </c>
      <c r="E23" s="274">
        <v>337</v>
      </c>
      <c r="F23" s="274">
        <v>109</v>
      </c>
      <c r="G23" s="274">
        <v>62</v>
      </c>
      <c r="H23" s="274">
        <v>1845</v>
      </c>
    </row>
    <row r="24" spans="1:8" x14ac:dyDescent="0.25">
      <c r="A24" s="22"/>
      <c r="B24" s="22" t="s">
        <v>354</v>
      </c>
      <c r="C24" s="274">
        <v>36925.866666666669</v>
      </c>
      <c r="D24" s="274">
        <v>79270.743131853815</v>
      </c>
      <c r="E24" s="274">
        <v>100152.7368804273</v>
      </c>
      <c r="F24" s="274">
        <v>110653.59406972492</v>
      </c>
      <c r="G24" s="274">
        <v>140607.56456877437</v>
      </c>
      <c r="H24" s="274">
        <v>70131.101599427668</v>
      </c>
    </row>
    <row r="25" spans="1:8" x14ac:dyDescent="0.25">
      <c r="A25" s="22"/>
      <c r="B25" s="22" t="s">
        <v>416</v>
      </c>
      <c r="C25" s="274">
        <v>31.424961904761222</v>
      </c>
      <c r="D25" s="274">
        <v>509.91093963996195</v>
      </c>
      <c r="E25" s="274">
        <v>1798.9713900328154</v>
      </c>
      <c r="F25" s="274">
        <v>6351.235631784516</v>
      </c>
      <c r="G25" s="274">
        <v>39458.333225556133</v>
      </c>
      <c r="H25" s="274">
        <v>2208.6820785654786</v>
      </c>
    </row>
    <row r="26" spans="1:8" x14ac:dyDescent="0.25">
      <c r="A26" s="22"/>
      <c r="B26" s="22"/>
      <c r="C26" s="271"/>
      <c r="D26" s="271"/>
      <c r="E26" s="271"/>
      <c r="F26" s="271"/>
      <c r="G26" s="271"/>
      <c r="H26" s="271"/>
    </row>
    <row r="27" spans="1:8" x14ac:dyDescent="0.25">
      <c r="A27" s="22"/>
      <c r="B27" s="22" t="s">
        <v>352</v>
      </c>
      <c r="C27" s="282">
        <v>41.357994579945796</v>
      </c>
      <c r="D27" s="271"/>
      <c r="E27" s="271"/>
      <c r="F27" s="271"/>
      <c r="G27" s="271"/>
      <c r="H27" s="271"/>
    </row>
    <row r="28" spans="1:8" x14ac:dyDescent="0.25">
      <c r="A28" s="22"/>
      <c r="B28" s="22" t="s">
        <v>353</v>
      </c>
      <c r="C28" s="282">
        <v>6.6024390243902449</v>
      </c>
      <c r="D28" s="271"/>
      <c r="E28" s="271"/>
      <c r="F28" s="271"/>
      <c r="G28" s="271"/>
      <c r="H28" s="271"/>
    </row>
    <row r="29" spans="1:8" x14ac:dyDescent="0.25">
      <c r="A29" s="22"/>
      <c r="B29" s="22" t="s">
        <v>354</v>
      </c>
      <c r="C29" s="274">
        <v>70131.101599427653</v>
      </c>
      <c r="D29" s="283"/>
      <c r="E29" s="271"/>
      <c r="F29" s="271"/>
      <c r="G29" s="271"/>
      <c r="H29" s="271"/>
    </row>
  </sheetData>
  <mergeCells count="1">
    <mergeCell ref="C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C90D-62DB-4147-BBA5-5B5965A57449}">
  <sheetPr>
    <tabColor rgb="FFFFC000"/>
  </sheetPr>
  <dimension ref="A1:D37"/>
  <sheetViews>
    <sheetView zoomScaleNormal="100" workbookViewId="0"/>
  </sheetViews>
  <sheetFormatPr defaultColWidth="9.140625" defaultRowHeight="15" x14ac:dyDescent="0.25"/>
  <cols>
    <col min="1" max="1" width="17.140625" style="1" customWidth="1"/>
    <col min="2" max="2" width="18.42578125" style="1" customWidth="1"/>
    <col min="3" max="3" width="14.85546875" style="1" customWidth="1"/>
    <col min="4" max="4" width="20" style="1" customWidth="1"/>
    <col min="5" max="16384" width="9.140625" style="1"/>
  </cols>
  <sheetData>
    <row r="1" spans="1:4" ht="13.9" x14ac:dyDescent="0.25">
      <c r="A1" s="270" t="s">
        <v>422</v>
      </c>
      <c r="B1" s="271"/>
      <c r="C1" s="271"/>
      <c r="D1" s="271"/>
    </row>
    <row r="2" spans="1:4" ht="13.9" x14ac:dyDescent="0.25">
      <c r="A2" s="271"/>
      <c r="B2" s="271"/>
      <c r="C2" s="271"/>
      <c r="D2" s="271"/>
    </row>
    <row r="3" spans="1:4" ht="13.9" x14ac:dyDescent="0.25">
      <c r="A3" s="272" t="s">
        <v>358</v>
      </c>
      <c r="B3" s="272" t="s">
        <v>423</v>
      </c>
      <c r="C3" s="272" t="s">
        <v>424</v>
      </c>
      <c r="D3" s="272" t="s">
        <v>425</v>
      </c>
    </row>
    <row r="4" spans="1:4" ht="13.9" x14ac:dyDescent="0.25">
      <c r="A4" s="273">
        <v>4.4999999999999998E-2</v>
      </c>
      <c r="B4" s="274">
        <v>161132.85454024622</v>
      </c>
      <c r="C4" s="274">
        <v>14002.482476350326</v>
      </c>
      <c r="D4" s="274">
        <v>175135.33701659655</v>
      </c>
    </row>
    <row r="5" spans="1:4" ht="13.9" x14ac:dyDescent="0.25">
      <c r="A5" s="273">
        <v>0.05</v>
      </c>
      <c r="B5" s="274">
        <v>150180.75345331541</v>
      </c>
      <c r="C5" s="274">
        <v>13272.873095618843</v>
      </c>
      <c r="D5" s="274">
        <v>163453.62654893435</v>
      </c>
    </row>
    <row r="6" spans="1:4" ht="13.9" x14ac:dyDescent="0.25">
      <c r="A6" s="273">
        <v>5.5E-2</v>
      </c>
      <c r="B6" s="274">
        <v>140393.93503618648</v>
      </c>
      <c r="C6" s="274">
        <v>12609.962032181484</v>
      </c>
      <c r="D6" s="274">
        <v>153003.89706836795</v>
      </c>
    </row>
    <row r="7" spans="1:4" ht="13.9" x14ac:dyDescent="0.25">
      <c r="A7" s="271"/>
      <c r="B7" s="271"/>
      <c r="C7" s="271"/>
      <c r="D7" s="271"/>
    </row>
    <row r="8" spans="1:4" ht="13.9" x14ac:dyDescent="0.25">
      <c r="A8" s="275"/>
      <c r="B8" s="276"/>
      <c r="C8" s="276"/>
      <c r="D8" s="276"/>
    </row>
    <row r="9" spans="1:4" ht="13.9" x14ac:dyDescent="0.25">
      <c r="A9" s="275"/>
      <c r="B9" s="276"/>
      <c r="C9" s="276"/>
      <c r="D9" s="276"/>
    </row>
    <row r="10" spans="1:4" ht="13.9" x14ac:dyDescent="0.25">
      <c r="A10" s="275"/>
      <c r="B10" s="276"/>
      <c r="C10" s="276"/>
      <c r="D10" s="276"/>
    </row>
    <row r="11" spans="1:4" ht="13.9" x14ac:dyDescent="0.25">
      <c r="A11" s="385" t="s">
        <v>426</v>
      </c>
      <c r="B11" s="385"/>
      <c r="C11" s="385"/>
      <c r="D11" s="385"/>
    </row>
    <row r="12" spans="1:4" ht="13.9" x14ac:dyDescent="0.25">
      <c r="A12" s="277" t="s">
        <v>427</v>
      </c>
      <c r="B12" s="277" t="s">
        <v>318</v>
      </c>
      <c r="C12" s="277" t="s">
        <v>428</v>
      </c>
      <c r="D12" s="277" t="s">
        <v>215</v>
      </c>
    </row>
    <row r="13" spans="1:4" ht="13.9" x14ac:dyDescent="0.25">
      <c r="A13" s="274">
        <v>1</v>
      </c>
      <c r="B13" s="278">
        <v>0.68659376568714281</v>
      </c>
      <c r="C13" s="278">
        <v>0.97134429530389943</v>
      </c>
      <c r="D13" s="278">
        <v>0.70960503382580187</v>
      </c>
    </row>
    <row r="14" spans="1:4" ht="13.9" x14ac:dyDescent="0.25">
      <c r="A14" s="274">
        <v>3</v>
      </c>
      <c r="B14" s="278">
        <v>1.5854584808936396</v>
      </c>
      <c r="C14" s="278">
        <v>1.7338225928457158</v>
      </c>
      <c r="D14" s="278">
        <v>1.5974480858537734</v>
      </c>
    </row>
    <row r="15" spans="1:4" ht="13.9" x14ac:dyDescent="0.25">
      <c r="A15" s="274">
        <v>5</v>
      </c>
      <c r="B15" s="278">
        <v>2.0134617171760687</v>
      </c>
      <c r="C15" s="278">
        <v>1.8314861464800192</v>
      </c>
      <c r="D15" s="278">
        <v>1.9987559020275891</v>
      </c>
    </row>
    <row r="16" spans="1:4" ht="13.9" x14ac:dyDescent="0.25">
      <c r="A16" s="274">
        <v>10</v>
      </c>
      <c r="B16" s="278">
        <v>2.0874105405425385</v>
      </c>
      <c r="C16" s="278">
        <v>1.6408932457304006</v>
      </c>
      <c r="D16" s="278">
        <v>2.0513265718373539</v>
      </c>
    </row>
    <row r="17" spans="1:4" ht="13.9" x14ac:dyDescent="0.25">
      <c r="A17" s="274">
        <v>20</v>
      </c>
      <c r="B17" s="278">
        <v>1.9517906066575754</v>
      </c>
      <c r="C17" s="278">
        <v>1.3547116659853133</v>
      </c>
      <c r="D17" s="278">
        <v>1.9035394458178028</v>
      </c>
    </row>
    <row r="18" spans="1:4" ht="13.9" x14ac:dyDescent="0.25">
      <c r="A18" s="274">
        <v>30</v>
      </c>
      <c r="B18" s="278">
        <v>5.8079523607741166</v>
      </c>
      <c r="C18" s="278">
        <v>3.1380497766860223</v>
      </c>
      <c r="D18" s="278">
        <v>5.5921921149575411</v>
      </c>
    </row>
    <row r="19" spans="1:4" ht="13.9" x14ac:dyDescent="0.25">
      <c r="A19" s="279" t="s">
        <v>215</v>
      </c>
      <c r="B19" s="278">
        <v>14.132667471731081</v>
      </c>
      <c r="C19" s="278">
        <v>10.670307723031371</v>
      </c>
      <c r="D19" s="278">
        <v>13.852867154319862</v>
      </c>
    </row>
    <row r="20" spans="1:4" ht="13.9" x14ac:dyDescent="0.25">
      <c r="A20" s="271"/>
      <c r="B20" s="274"/>
      <c r="C20" s="271"/>
      <c r="D20" s="271"/>
    </row>
    <row r="21" spans="1:4" ht="27.6" x14ac:dyDescent="0.25">
      <c r="A21" s="280" t="s">
        <v>429</v>
      </c>
      <c r="B21" s="280" t="s">
        <v>430</v>
      </c>
      <c r="C21" s="280" t="s">
        <v>431</v>
      </c>
      <c r="D21" s="280" t="s">
        <v>432</v>
      </c>
    </row>
    <row r="22" spans="1:4" ht="13.9" x14ac:dyDescent="0.25">
      <c r="A22" s="271">
        <v>2025</v>
      </c>
      <c r="B22" s="274">
        <v>41869.692238300544</v>
      </c>
      <c r="C22" s="274">
        <v>5542.8155692498458</v>
      </c>
      <c r="D22" s="274">
        <v>47412.507807550392</v>
      </c>
    </row>
    <row r="23" spans="1:4" ht="13.9" x14ac:dyDescent="0.25">
      <c r="A23" s="271">
        <v>2030</v>
      </c>
      <c r="B23" s="274">
        <v>47074.102858557446</v>
      </c>
      <c r="C23" s="274">
        <v>4557.2484036678561</v>
      </c>
      <c r="D23" s="274">
        <v>51631.351262225297</v>
      </c>
    </row>
    <row r="24" spans="1:4" ht="13.9" x14ac:dyDescent="0.25">
      <c r="A24" s="271">
        <v>2035</v>
      </c>
      <c r="B24" s="274">
        <v>46765.684082473803</v>
      </c>
      <c r="C24" s="274">
        <v>3746.9247809636199</v>
      </c>
      <c r="D24" s="274">
        <v>50512.608863437417</v>
      </c>
    </row>
    <row r="25" spans="1:4" ht="13.9" x14ac:dyDescent="0.25">
      <c r="A25" s="271">
        <v>2040</v>
      </c>
      <c r="B25" s="274">
        <v>44559.046958438215</v>
      </c>
      <c r="C25" s="274">
        <v>3080.6846743091201</v>
      </c>
      <c r="D25" s="274">
        <v>47639.731632747345</v>
      </c>
    </row>
    <row r="26" spans="1:4" ht="13.9" x14ac:dyDescent="0.25">
      <c r="A26" s="271">
        <v>2045</v>
      </c>
      <c r="B26" s="274">
        <v>41517.888787939519</v>
      </c>
      <c r="C26" s="274">
        <v>2532.9086163513352</v>
      </c>
      <c r="D26" s="274">
        <v>44050.797404290846</v>
      </c>
    </row>
    <row r="27" spans="1:4" x14ac:dyDescent="0.25">
      <c r="A27" s="271">
        <v>2050</v>
      </c>
      <c r="B27" s="274">
        <v>38131.118726093766</v>
      </c>
      <c r="C27" s="274">
        <v>2082.5325332024167</v>
      </c>
      <c r="D27" s="274">
        <v>40213.651259296188</v>
      </c>
    </row>
    <row r="28" spans="1:4" x14ac:dyDescent="0.25">
      <c r="A28" s="271">
        <v>2055</v>
      </c>
      <c r="B28" s="274">
        <v>34613.763580929204</v>
      </c>
      <c r="C28" s="274">
        <v>1712.2377506433124</v>
      </c>
      <c r="D28" s="274">
        <v>36326.001331572515</v>
      </c>
    </row>
    <row r="29" spans="1:4" x14ac:dyDescent="0.25">
      <c r="A29" s="271">
        <v>2060</v>
      </c>
      <c r="B29" s="274">
        <v>31090.903338419626</v>
      </c>
      <c r="C29" s="274">
        <v>1407.7850251970642</v>
      </c>
      <c r="D29" s="274">
        <v>32498.688363616689</v>
      </c>
    </row>
    <row r="30" spans="1:4" x14ac:dyDescent="0.25">
      <c r="A30" s="271">
        <v>2065</v>
      </c>
      <c r="B30" s="274">
        <v>19985.82513114448</v>
      </c>
      <c r="C30" s="274">
        <v>773.64616486155592</v>
      </c>
      <c r="D30" s="274">
        <v>20759.471296006035</v>
      </c>
    </row>
    <row r="31" spans="1:4" x14ac:dyDescent="0.25">
      <c r="A31" s="271">
        <v>2070</v>
      </c>
      <c r="B31" s="274">
        <v>8303.0322336156314</v>
      </c>
      <c r="C31" s="274">
        <v>282.9928457120451</v>
      </c>
      <c r="D31" s="274">
        <v>8586.0250793276791</v>
      </c>
    </row>
    <row r="32" spans="1:4" x14ac:dyDescent="0.25">
      <c r="A32" s="271">
        <v>2075</v>
      </c>
      <c r="B32" s="274">
        <v>2961.9017657271961</v>
      </c>
      <c r="C32" s="274">
        <v>89.956056709841818</v>
      </c>
      <c r="D32" s="274">
        <v>3051.8578224370372</v>
      </c>
    </row>
    <row r="33" spans="1:4" x14ac:dyDescent="0.25">
      <c r="A33" s="271">
        <v>2080</v>
      </c>
      <c r="B33" s="274">
        <v>871.81971544928194</v>
      </c>
      <c r="C33" s="274">
        <v>24.19044243125661</v>
      </c>
      <c r="D33" s="274">
        <v>896.01015788053849</v>
      </c>
    </row>
    <row r="34" spans="1:4" x14ac:dyDescent="0.25">
      <c r="A34" s="271">
        <v>2085</v>
      </c>
      <c r="B34" s="274">
        <v>204.99019449259907</v>
      </c>
      <c r="C34" s="274">
        <v>5.3241998513404987</v>
      </c>
      <c r="D34" s="274">
        <v>210.31439434393957</v>
      </c>
    </row>
    <row r="35" spans="1:4" x14ac:dyDescent="0.25">
      <c r="A35" s="271">
        <v>2090</v>
      </c>
      <c r="B35" s="274">
        <v>37.189143763357798</v>
      </c>
      <c r="C35" s="274">
        <v>0.92035824031081215</v>
      </c>
      <c r="D35" s="274">
        <v>38.109502003668609</v>
      </c>
    </row>
    <row r="36" spans="1:4" x14ac:dyDescent="0.25">
      <c r="A36" s="271">
        <v>2095</v>
      </c>
      <c r="B36" s="274">
        <v>4.9621896652912785</v>
      </c>
      <c r="C36" s="274">
        <v>0.11859601335711094</v>
      </c>
      <c r="D36" s="274">
        <v>5.0807856786483887</v>
      </c>
    </row>
    <row r="37" spans="1:4" x14ac:dyDescent="0.25">
      <c r="A37" s="271">
        <v>2100</v>
      </c>
      <c r="B37" s="274">
        <v>0.48398662265177095</v>
      </c>
      <c r="C37" s="274">
        <v>1.1276556262893393E-2</v>
      </c>
      <c r="D37" s="274">
        <v>0.49526317891466448</v>
      </c>
    </row>
  </sheetData>
  <mergeCells count="1"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zoomScaleNormal="100" workbookViewId="0"/>
  </sheetViews>
  <sheetFormatPr defaultColWidth="9.140625" defaultRowHeight="15" x14ac:dyDescent="0.25"/>
  <cols>
    <col min="1" max="1" width="10.85546875" style="4" customWidth="1"/>
    <col min="2" max="2" width="15.28515625" style="1" bestFit="1" customWidth="1"/>
    <col min="3" max="3" width="9.140625" style="4"/>
    <col min="4" max="5" width="9.140625" style="1"/>
    <col min="6" max="6" width="27.7109375" style="1" customWidth="1"/>
    <col min="7" max="7" width="18.7109375" style="1" customWidth="1"/>
    <col min="8" max="16384" width="9.140625" style="1"/>
  </cols>
  <sheetData>
    <row r="1" spans="1:7" x14ac:dyDescent="0.25">
      <c r="A1" s="23" t="s">
        <v>132</v>
      </c>
    </row>
    <row r="2" spans="1:7" x14ac:dyDescent="0.25">
      <c r="A2" s="23" t="s">
        <v>133</v>
      </c>
    </row>
    <row r="3" spans="1:7" x14ac:dyDescent="0.25">
      <c r="A3" s="23" t="s">
        <v>134</v>
      </c>
    </row>
    <row r="4" spans="1:7" x14ac:dyDescent="0.25">
      <c r="A4" s="23" t="s">
        <v>135</v>
      </c>
    </row>
    <row r="5" spans="1:7" x14ac:dyDescent="0.25">
      <c r="A5" s="23" t="s">
        <v>136</v>
      </c>
    </row>
    <row r="6" spans="1:7" x14ac:dyDescent="0.25">
      <c r="A6" s="23" t="s">
        <v>137</v>
      </c>
    </row>
    <row r="8" spans="1:7" x14ac:dyDescent="0.25">
      <c r="F8" s="44" t="s">
        <v>181</v>
      </c>
    </row>
    <row r="9" spans="1:7" x14ac:dyDescent="0.25">
      <c r="A9" s="4" t="s">
        <v>182</v>
      </c>
      <c r="B9" s="4" t="s">
        <v>176</v>
      </c>
      <c r="C9" s="4" t="s">
        <v>183</v>
      </c>
      <c r="F9" s="44"/>
      <c r="G9" s="3"/>
    </row>
    <row r="10" spans="1:7" x14ac:dyDescent="0.25">
      <c r="A10" s="4">
        <v>1</v>
      </c>
      <c r="B10" s="20">
        <v>-415552.72837018193</v>
      </c>
      <c r="C10" s="45"/>
      <c r="F10" s="1" t="s">
        <v>184</v>
      </c>
      <c r="G10" s="46"/>
    </row>
    <row r="11" spans="1:7" x14ac:dyDescent="0.25">
      <c r="A11" s="4">
        <v>2</v>
      </c>
      <c r="B11" s="20">
        <v>7095424.5689442949</v>
      </c>
      <c r="C11" s="45"/>
      <c r="F11" s="1" t="s">
        <v>185</v>
      </c>
      <c r="G11" s="47"/>
    </row>
    <row r="12" spans="1:7" x14ac:dyDescent="0.25">
      <c r="A12" s="4">
        <v>3</v>
      </c>
      <c r="B12" s="20">
        <v>-546356.77798182634</v>
      </c>
      <c r="C12" s="45"/>
    </row>
    <row r="13" spans="1:7" x14ac:dyDescent="0.25">
      <c r="A13" s="4">
        <v>4</v>
      </c>
      <c r="B13" s="20">
        <v>19400399.491832647</v>
      </c>
      <c r="C13" s="45"/>
      <c r="F13" s="1" t="s">
        <v>50</v>
      </c>
      <c r="G13" s="46"/>
    </row>
    <row r="14" spans="1:7" x14ac:dyDescent="0.25">
      <c r="A14" s="4">
        <v>5</v>
      </c>
      <c r="B14" s="20">
        <v>15401854.23846386</v>
      </c>
      <c r="C14" s="45"/>
    </row>
    <row r="15" spans="1:7" x14ac:dyDescent="0.25">
      <c r="A15" s="4">
        <v>6</v>
      </c>
      <c r="B15" s="20">
        <v>4950437.2482715342</v>
      </c>
      <c r="C15" s="45"/>
    </row>
    <row r="16" spans="1:7" x14ac:dyDescent="0.25">
      <c r="A16" s="4">
        <v>7</v>
      </c>
      <c r="B16" s="20">
        <v>10022549.72918481</v>
      </c>
      <c r="C16" s="45"/>
    </row>
    <row r="17" spans="1:3" x14ac:dyDescent="0.25">
      <c r="A17" s="4">
        <v>8</v>
      </c>
      <c r="B17" s="20">
        <v>1975098.5774415247</v>
      </c>
      <c r="C17" s="45"/>
    </row>
    <row r="18" spans="1:3" x14ac:dyDescent="0.25">
      <c r="A18" s="4">
        <v>9</v>
      </c>
      <c r="B18" s="20">
        <v>1291509.9338522404</v>
      </c>
      <c r="C18" s="45"/>
    </row>
    <row r="19" spans="1:3" x14ac:dyDescent="0.25">
      <c r="A19" s="4">
        <v>10</v>
      </c>
      <c r="B19" s="20">
        <v>6486157.3795480086</v>
      </c>
      <c r="C19" s="45"/>
    </row>
    <row r="20" spans="1:3" x14ac:dyDescent="0.25">
      <c r="A20" s="4">
        <v>11</v>
      </c>
      <c r="B20" s="20">
        <v>-441933.76081744028</v>
      </c>
      <c r="C20" s="45"/>
    </row>
    <row r="21" spans="1:3" x14ac:dyDescent="0.25">
      <c r="A21" s="4">
        <v>12</v>
      </c>
      <c r="B21" s="20">
        <v>8134876.7472008998</v>
      </c>
      <c r="C21" s="45"/>
    </row>
    <row r="22" spans="1:3" x14ac:dyDescent="0.25">
      <c r="A22" s="4">
        <v>13</v>
      </c>
      <c r="B22" s="20">
        <v>-586495.40756333759</v>
      </c>
      <c r="C22" s="45"/>
    </row>
    <row r="23" spans="1:3" x14ac:dyDescent="0.25">
      <c r="A23" s="4">
        <v>14</v>
      </c>
      <c r="B23" s="20">
        <v>-490496.8851158875</v>
      </c>
      <c r="C23" s="45"/>
    </row>
    <row r="24" spans="1:3" x14ac:dyDescent="0.25">
      <c r="A24" s="4">
        <v>15</v>
      </c>
      <c r="B24" s="20">
        <v>16732152.363361146</v>
      </c>
      <c r="C24" s="45"/>
    </row>
    <row r="25" spans="1:3" x14ac:dyDescent="0.25">
      <c r="A25" s="4">
        <v>16</v>
      </c>
      <c r="B25" s="20">
        <v>15514199.224289883</v>
      </c>
      <c r="C25" s="45"/>
    </row>
    <row r="26" spans="1:3" x14ac:dyDescent="0.25">
      <c r="A26" s="4">
        <v>17</v>
      </c>
      <c r="B26" s="20">
        <v>5701977.6524105575</v>
      </c>
      <c r="C26" s="45"/>
    </row>
    <row r="27" spans="1:3" x14ac:dyDescent="0.25">
      <c r="A27" s="4">
        <v>18</v>
      </c>
      <c r="B27" s="20">
        <v>19218593.314142779</v>
      </c>
      <c r="C27" s="45"/>
    </row>
    <row r="28" spans="1:3" x14ac:dyDescent="0.25">
      <c r="A28" s="4">
        <v>19</v>
      </c>
      <c r="B28" s="20">
        <v>4581701.1605495922</v>
      </c>
      <c r="C28" s="45"/>
    </row>
    <row r="29" spans="1:3" x14ac:dyDescent="0.25">
      <c r="A29" s="4">
        <v>20</v>
      </c>
      <c r="B29" s="20">
        <v>7721273.5056820977</v>
      </c>
      <c r="C29" s="45"/>
    </row>
    <row r="30" spans="1:3" x14ac:dyDescent="0.25">
      <c r="A30" s="4">
        <v>21</v>
      </c>
      <c r="B30" s="20">
        <v>17069669.740193065</v>
      </c>
      <c r="C30" s="45"/>
    </row>
    <row r="31" spans="1:3" x14ac:dyDescent="0.25">
      <c r="A31" s="4">
        <v>22</v>
      </c>
      <c r="B31" s="20">
        <v>16713773.638876704</v>
      </c>
      <c r="C31" s="45"/>
    </row>
    <row r="32" spans="1:3" x14ac:dyDescent="0.25">
      <c r="A32" s="4">
        <v>23</v>
      </c>
      <c r="B32" s="20">
        <v>-453505.14619718061</v>
      </c>
      <c r="C32" s="45"/>
    </row>
    <row r="33" spans="1:3" x14ac:dyDescent="0.25">
      <c r="A33" s="4">
        <v>24</v>
      </c>
      <c r="B33" s="20">
        <v>10567765.072327029</v>
      </c>
      <c r="C33" s="45"/>
    </row>
    <row r="34" spans="1:3" x14ac:dyDescent="0.25">
      <c r="A34" s="4">
        <v>25</v>
      </c>
      <c r="B34" s="20">
        <v>5679576.5495906472</v>
      </c>
      <c r="C34" s="45"/>
    </row>
    <row r="35" spans="1:3" x14ac:dyDescent="0.25">
      <c r="A35" s="4">
        <v>26</v>
      </c>
      <c r="B35" s="20">
        <v>8917929.9352497365</v>
      </c>
      <c r="C35" s="45"/>
    </row>
    <row r="36" spans="1:3" x14ac:dyDescent="0.25">
      <c r="A36" s="4">
        <v>27</v>
      </c>
      <c r="B36" s="20">
        <v>-364554.06114656734</v>
      </c>
      <c r="C36" s="45"/>
    </row>
    <row r="37" spans="1:3" x14ac:dyDescent="0.25">
      <c r="A37" s="4">
        <v>28</v>
      </c>
      <c r="B37" s="20">
        <v>3247262.3133125976</v>
      </c>
      <c r="C37" s="45"/>
    </row>
    <row r="38" spans="1:3" x14ac:dyDescent="0.25">
      <c r="A38" s="4">
        <v>29</v>
      </c>
      <c r="B38" s="20">
        <v>-793471.51046421018</v>
      </c>
      <c r="C38" s="45"/>
    </row>
    <row r="39" spans="1:3" x14ac:dyDescent="0.25">
      <c r="A39" s="4">
        <v>30</v>
      </c>
      <c r="B39" s="20">
        <v>14868631.298503596</v>
      </c>
      <c r="C39" s="45"/>
    </row>
    <row r="40" spans="1:3" x14ac:dyDescent="0.25">
      <c r="A40" s="4">
        <v>31</v>
      </c>
      <c r="B40" s="20">
        <v>19651072.918052975</v>
      </c>
      <c r="C40" s="45"/>
    </row>
    <row r="41" spans="1:3" x14ac:dyDescent="0.25">
      <c r="A41" s="4">
        <v>32</v>
      </c>
      <c r="B41" s="20">
        <v>-214824.94912734849</v>
      </c>
      <c r="C41" s="45"/>
    </row>
    <row r="42" spans="1:3" x14ac:dyDescent="0.25">
      <c r="A42" s="4">
        <v>33</v>
      </c>
      <c r="B42" s="20">
        <v>7272419.5891016321</v>
      </c>
      <c r="C42" s="45"/>
    </row>
    <row r="43" spans="1:3" x14ac:dyDescent="0.25">
      <c r="A43" s="4">
        <v>34</v>
      </c>
      <c r="B43" s="20">
        <v>-528327.09165796742</v>
      </c>
      <c r="C43" s="45"/>
    </row>
    <row r="44" spans="1:3" x14ac:dyDescent="0.25">
      <c r="A44" s="4">
        <v>35</v>
      </c>
      <c r="B44" s="20">
        <v>17912808.302612226</v>
      </c>
      <c r="C44" s="45"/>
    </row>
    <row r="45" spans="1:3" x14ac:dyDescent="0.25">
      <c r="A45" s="4">
        <v>36</v>
      </c>
      <c r="B45" s="20">
        <v>-437994.07524572016</v>
      </c>
      <c r="C45" s="45"/>
    </row>
    <row r="46" spans="1:3" x14ac:dyDescent="0.25">
      <c r="A46" s="4">
        <v>37</v>
      </c>
      <c r="B46" s="20">
        <v>16120269.297136595</v>
      </c>
      <c r="C46" s="45"/>
    </row>
    <row r="47" spans="1:3" x14ac:dyDescent="0.25">
      <c r="A47" s="4">
        <v>38</v>
      </c>
      <c r="B47" s="20">
        <v>-415109.05825537932</v>
      </c>
      <c r="C47" s="45"/>
    </row>
    <row r="48" spans="1:3" x14ac:dyDescent="0.25">
      <c r="A48" s="4">
        <v>39</v>
      </c>
      <c r="B48" s="20">
        <v>-430580.48361182725</v>
      </c>
      <c r="C48" s="45"/>
    </row>
    <row r="49" spans="1:3" x14ac:dyDescent="0.25">
      <c r="A49" s="4">
        <v>40</v>
      </c>
      <c r="B49" s="20">
        <v>-540114.43167835835</v>
      </c>
      <c r="C49" s="45"/>
    </row>
    <row r="50" spans="1:3" x14ac:dyDescent="0.25">
      <c r="A50" s="4">
        <v>41</v>
      </c>
      <c r="B50" s="20">
        <v>-458383.33806456433</v>
      </c>
      <c r="C50" s="45"/>
    </row>
    <row r="51" spans="1:3" x14ac:dyDescent="0.25">
      <c r="A51" s="4">
        <v>42</v>
      </c>
      <c r="B51" s="20">
        <v>-451829.2076630498</v>
      </c>
      <c r="C51" s="45"/>
    </row>
    <row r="52" spans="1:3" x14ac:dyDescent="0.25">
      <c r="A52" s="4">
        <v>43</v>
      </c>
      <c r="B52" s="20">
        <v>-138622.138103512</v>
      </c>
      <c r="C52" s="45"/>
    </row>
    <row r="53" spans="1:3" x14ac:dyDescent="0.25">
      <c r="A53" s="4">
        <v>44</v>
      </c>
      <c r="B53" s="20">
        <v>-434201.52154771693</v>
      </c>
      <c r="C53" s="45"/>
    </row>
    <row r="54" spans="1:3" x14ac:dyDescent="0.25">
      <c r="A54" s="4">
        <v>45</v>
      </c>
      <c r="B54" s="20">
        <v>6161377.9514987059</v>
      </c>
      <c r="C54" s="45"/>
    </row>
    <row r="55" spans="1:3" x14ac:dyDescent="0.25">
      <c r="A55" s="4">
        <v>46</v>
      </c>
      <c r="B55" s="20">
        <v>11674503.997666771</v>
      </c>
      <c r="C55" s="45"/>
    </row>
    <row r="56" spans="1:3" x14ac:dyDescent="0.25">
      <c r="A56" s="4">
        <v>47</v>
      </c>
      <c r="B56" s="20">
        <v>9934087.6082624774</v>
      </c>
      <c r="C56" s="45"/>
    </row>
    <row r="57" spans="1:3" x14ac:dyDescent="0.25">
      <c r="A57" s="4">
        <v>48</v>
      </c>
      <c r="B57" s="20">
        <v>9672452.2189063914</v>
      </c>
      <c r="C57" s="45"/>
    </row>
    <row r="58" spans="1:3" x14ac:dyDescent="0.25">
      <c r="A58" s="4">
        <v>49</v>
      </c>
      <c r="B58" s="20">
        <v>-478057.60308475792</v>
      </c>
      <c r="C58" s="45"/>
    </row>
    <row r="59" spans="1:3" x14ac:dyDescent="0.25">
      <c r="A59" s="4">
        <v>50</v>
      </c>
      <c r="B59" s="20">
        <v>-377731.03167136159</v>
      </c>
      <c r="C59" s="45"/>
    </row>
    <row r="60" spans="1:3" x14ac:dyDescent="0.25">
      <c r="A60" s="4">
        <v>51</v>
      </c>
      <c r="B60" s="20">
        <v>17286592.973604184</v>
      </c>
      <c r="C60" s="45"/>
    </row>
    <row r="61" spans="1:3" x14ac:dyDescent="0.25">
      <c r="A61" s="4">
        <v>52</v>
      </c>
      <c r="B61" s="20">
        <v>20968163.395204961</v>
      </c>
      <c r="C61" s="45"/>
    </row>
    <row r="62" spans="1:3" x14ac:dyDescent="0.25">
      <c r="A62" s="4">
        <v>53</v>
      </c>
      <c r="B62" s="20">
        <v>-517661.83028050425</v>
      </c>
      <c r="C62" s="45"/>
    </row>
    <row r="63" spans="1:3" x14ac:dyDescent="0.25">
      <c r="A63" s="4">
        <v>54</v>
      </c>
      <c r="B63" s="20">
        <v>8241314.8845434468</v>
      </c>
      <c r="C63" s="45"/>
    </row>
    <row r="64" spans="1:3" x14ac:dyDescent="0.25">
      <c r="A64" s="4">
        <v>55</v>
      </c>
      <c r="B64" s="20">
        <v>16993570.746970356</v>
      </c>
      <c r="C64" s="45"/>
    </row>
    <row r="65" spans="1:3" x14ac:dyDescent="0.25">
      <c r="A65" s="4">
        <v>56</v>
      </c>
      <c r="B65" s="20">
        <v>15070867.951927215</v>
      </c>
      <c r="C65" s="45"/>
    </row>
    <row r="66" spans="1:3" x14ac:dyDescent="0.25">
      <c r="A66" s="4">
        <v>57</v>
      </c>
      <c r="B66" s="20">
        <v>17691766.84158906</v>
      </c>
      <c r="C66" s="45"/>
    </row>
    <row r="67" spans="1:3" x14ac:dyDescent="0.25">
      <c r="A67" s="4">
        <v>58</v>
      </c>
      <c r="B67" s="20">
        <v>-316870.76173713541</v>
      </c>
      <c r="C67" s="45"/>
    </row>
    <row r="68" spans="1:3" x14ac:dyDescent="0.25">
      <c r="A68" s="4">
        <v>59</v>
      </c>
      <c r="B68" s="20">
        <v>-470346.84070827626</v>
      </c>
      <c r="C68" s="45"/>
    </row>
    <row r="69" spans="1:3" x14ac:dyDescent="0.25">
      <c r="A69" s="4">
        <v>60</v>
      </c>
      <c r="B69" s="20">
        <v>12150052.251403302</v>
      </c>
      <c r="C69" s="45"/>
    </row>
    <row r="70" spans="1:3" x14ac:dyDescent="0.25">
      <c r="A70" s="4">
        <v>61</v>
      </c>
      <c r="B70" s="20">
        <v>16456833.583448514</v>
      </c>
      <c r="C70" s="45"/>
    </row>
    <row r="71" spans="1:3" x14ac:dyDescent="0.25">
      <c r="A71" s="4">
        <v>62</v>
      </c>
      <c r="B71" s="20">
        <v>-663868.46983272629</v>
      </c>
      <c r="C71" s="45"/>
    </row>
    <row r="72" spans="1:3" x14ac:dyDescent="0.25">
      <c r="A72" s="4">
        <v>63</v>
      </c>
      <c r="B72" s="20">
        <v>-587164.36861021246</v>
      </c>
      <c r="C72" s="45"/>
    </row>
    <row r="73" spans="1:3" x14ac:dyDescent="0.25">
      <c r="A73" s="4">
        <v>64</v>
      </c>
      <c r="B73" s="20">
        <v>14539386.210722819</v>
      </c>
      <c r="C73" s="45"/>
    </row>
    <row r="74" spans="1:3" x14ac:dyDescent="0.25">
      <c r="A74" s="4">
        <v>65</v>
      </c>
      <c r="B74" s="20">
        <v>14119959.778786365</v>
      </c>
      <c r="C74" s="45"/>
    </row>
    <row r="75" spans="1:3" x14ac:dyDescent="0.25">
      <c r="A75" s="4">
        <v>66</v>
      </c>
      <c r="B75" s="20">
        <v>5390709.5518103261</v>
      </c>
      <c r="C75" s="45"/>
    </row>
    <row r="76" spans="1:3" x14ac:dyDescent="0.25">
      <c r="A76" s="4">
        <v>67</v>
      </c>
      <c r="B76" s="20">
        <v>-399779.50381419208</v>
      </c>
      <c r="C76" s="45"/>
    </row>
    <row r="77" spans="1:3" x14ac:dyDescent="0.25">
      <c r="A77" s="4">
        <v>68</v>
      </c>
      <c r="B77" s="20">
        <v>-468322.18504473229</v>
      </c>
      <c r="C77" s="45"/>
    </row>
    <row r="78" spans="1:3" x14ac:dyDescent="0.25">
      <c r="A78" s="4">
        <v>69</v>
      </c>
      <c r="B78" s="20">
        <v>-739368.58497000381</v>
      </c>
      <c r="C78" s="45"/>
    </row>
    <row r="79" spans="1:3" x14ac:dyDescent="0.25">
      <c r="A79" s="4">
        <v>70</v>
      </c>
      <c r="B79" s="20">
        <v>17241137.895723939</v>
      </c>
      <c r="C79" s="45"/>
    </row>
    <row r="80" spans="1:3" x14ac:dyDescent="0.25">
      <c r="A80" s="4">
        <v>71</v>
      </c>
      <c r="B80" s="20">
        <v>-461338.3749595714</v>
      </c>
      <c r="C80" s="45"/>
    </row>
    <row r="81" spans="1:3" x14ac:dyDescent="0.25">
      <c r="A81" s="4">
        <v>72</v>
      </c>
      <c r="B81" s="20">
        <v>-493826.13712879957</v>
      </c>
      <c r="C81" s="45"/>
    </row>
    <row r="82" spans="1:3" x14ac:dyDescent="0.25">
      <c r="A82" s="4">
        <v>73</v>
      </c>
      <c r="B82" s="20">
        <v>17624015.479645722</v>
      </c>
      <c r="C82" s="45"/>
    </row>
    <row r="83" spans="1:3" x14ac:dyDescent="0.25">
      <c r="A83" s="4">
        <v>74</v>
      </c>
      <c r="B83" s="20">
        <v>-609143.07104578067</v>
      </c>
      <c r="C83" s="45"/>
    </row>
    <row r="84" spans="1:3" x14ac:dyDescent="0.25">
      <c r="A84" s="4">
        <v>75</v>
      </c>
      <c r="B84" s="20">
        <v>11481307.815849187</v>
      </c>
      <c r="C84" s="45"/>
    </row>
    <row r="85" spans="1:3" x14ac:dyDescent="0.25">
      <c r="A85" s="4">
        <v>76</v>
      </c>
      <c r="B85" s="20">
        <v>9917082.2150690369</v>
      </c>
      <c r="C85" s="45"/>
    </row>
    <row r="86" spans="1:3" x14ac:dyDescent="0.25">
      <c r="A86" s="4">
        <v>77</v>
      </c>
      <c r="B86" s="20">
        <v>-494657.44072020566</v>
      </c>
      <c r="C86" s="45"/>
    </row>
    <row r="87" spans="1:3" x14ac:dyDescent="0.25">
      <c r="A87" s="4">
        <v>78</v>
      </c>
      <c r="B87" s="20">
        <v>5243700.7012144383</v>
      </c>
      <c r="C87" s="45"/>
    </row>
    <row r="88" spans="1:3" x14ac:dyDescent="0.25">
      <c r="A88" s="4">
        <v>79</v>
      </c>
      <c r="B88" s="20">
        <v>-566433.34223904391</v>
      </c>
      <c r="C88" s="45"/>
    </row>
    <row r="89" spans="1:3" x14ac:dyDescent="0.25">
      <c r="A89" s="4">
        <v>80</v>
      </c>
      <c r="B89" s="20">
        <v>2333943.4531695712</v>
      </c>
      <c r="C89" s="45"/>
    </row>
    <row r="90" spans="1:3" x14ac:dyDescent="0.25">
      <c r="A90" s="4">
        <v>81</v>
      </c>
      <c r="B90" s="20">
        <v>13666398.002214955</v>
      </c>
      <c r="C90" s="45"/>
    </row>
    <row r="91" spans="1:3" x14ac:dyDescent="0.25">
      <c r="A91" s="4">
        <v>82</v>
      </c>
      <c r="B91" s="20">
        <v>11990610.574417308</v>
      </c>
      <c r="C91" s="45"/>
    </row>
    <row r="92" spans="1:3" x14ac:dyDescent="0.25">
      <c r="A92" s="4">
        <v>83</v>
      </c>
      <c r="B92" s="20">
        <v>-642809.70872035669</v>
      </c>
      <c r="C92" s="45"/>
    </row>
    <row r="93" spans="1:3" x14ac:dyDescent="0.25">
      <c r="A93" s="4">
        <v>84</v>
      </c>
      <c r="B93" s="20">
        <v>-450847.25251110591</v>
      </c>
      <c r="C93" s="45"/>
    </row>
    <row r="94" spans="1:3" x14ac:dyDescent="0.25">
      <c r="A94" s="4">
        <v>85</v>
      </c>
      <c r="B94" s="20">
        <v>4287289.3923663609</v>
      </c>
      <c r="C94" s="45"/>
    </row>
    <row r="95" spans="1:3" x14ac:dyDescent="0.25">
      <c r="A95" s="4">
        <v>86</v>
      </c>
      <c r="B95" s="20">
        <v>6983427.0956256567</v>
      </c>
      <c r="C95" s="45"/>
    </row>
    <row r="96" spans="1:3" x14ac:dyDescent="0.25">
      <c r="A96" s="4">
        <v>87</v>
      </c>
      <c r="B96" s="20">
        <v>-451473.19055874797</v>
      </c>
      <c r="C96" s="45"/>
    </row>
    <row r="97" spans="1:3" x14ac:dyDescent="0.25">
      <c r="A97" s="4">
        <v>88</v>
      </c>
      <c r="B97" s="20">
        <v>-542875.08351082494</v>
      </c>
      <c r="C97" s="45"/>
    </row>
    <row r="98" spans="1:3" x14ac:dyDescent="0.25">
      <c r="A98" s="4">
        <v>89</v>
      </c>
      <c r="B98" s="20">
        <v>-552410.5294220607</v>
      </c>
      <c r="C98" s="45"/>
    </row>
    <row r="99" spans="1:3" x14ac:dyDescent="0.25">
      <c r="A99" s="4">
        <v>90</v>
      </c>
      <c r="B99" s="20">
        <v>9667649.4037291501</v>
      </c>
      <c r="C99" s="45"/>
    </row>
    <row r="100" spans="1:3" x14ac:dyDescent="0.25">
      <c r="A100" s="4">
        <v>91</v>
      </c>
      <c r="B100" s="20">
        <v>-619189.38146994903</v>
      </c>
      <c r="C100" s="45"/>
    </row>
    <row r="101" spans="1:3" x14ac:dyDescent="0.25">
      <c r="A101" s="4">
        <v>92</v>
      </c>
      <c r="B101" s="20">
        <v>-496689.60395404877</v>
      </c>
      <c r="C101" s="45"/>
    </row>
    <row r="102" spans="1:3" x14ac:dyDescent="0.25">
      <c r="A102" s="4">
        <v>93</v>
      </c>
      <c r="B102" s="20">
        <v>-411875.50332214712</v>
      </c>
      <c r="C102" s="45"/>
    </row>
    <row r="103" spans="1:3" x14ac:dyDescent="0.25">
      <c r="A103" s="4">
        <v>94</v>
      </c>
      <c r="B103" s="20">
        <v>-402362.97886260465</v>
      </c>
      <c r="C103" s="45"/>
    </row>
    <row r="104" spans="1:3" x14ac:dyDescent="0.25">
      <c r="A104" s="4">
        <v>95</v>
      </c>
      <c r="B104" s="20">
        <v>11254407.153654296</v>
      </c>
      <c r="C104" s="45"/>
    </row>
    <row r="105" spans="1:3" x14ac:dyDescent="0.25">
      <c r="A105" s="4">
        <v>96</v>
      </c>
      <c r="B105" s="48">
        <f>'Q2(a)(cash flow)'!B31</f>
        <v>0</v>
      </c>
      <c r="C105" s="45"/>
    </row>
    <row r="106" spans="1:3" x14ac:dyDescent="0.25">
      <c r="A106" s="4">
        <v>97</v>
      </c>
      <c r="B106" s="48">
        <f>'Q2(a)(cash flow)'!B48</f>
        <v>0</v>
      </c>
      <c r="C106" s="45"/>
    </row>
    <row r="107" spans="1:3" x14ac:dyDescent="0.25">
      <c r="A107" s="4">
        <v>98</v>
      </c>
      <c r="B107" s="48">
        <f>'Q2(a)(cash flow)'!B65</f>
        <v>0</v>
      </c>
      <c r="C107" s="45"/>
    </row>
    <row r="108" spans="1:3" x14ac:dyDescent="0.25">
      <c r="A108" s="4">
        <v>99</v>
      </c>
      <c r="B108" s="48">
        <f>'Q2(a)(cash flow)'!B82</f>
        <v>0</v>
      </c>
      <c r="C108" s="45"/>
    </row>
    <row r="109" spans="1:3" x14ac:dyDescent="0.25">
      <c r="A109" s="4">
        <v>100</v>
      </c>
      <c r="B109" s="48">
        <f>'Q2(a)(cash flow)'!B99</f>
        <v>0</v>
      </c>
      <c r="C109" s="45"/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140625" defaultRowHeight="15" x14ac:dyDescent="0.25"/>
  <cols>
    <col min="1" max="1" width="21.85546875" style="50" customWidth="1"/>
    <col min="2" max="2" width="13.140625" style="51" customWidth="1"/>
    <col min="3" max="3" width="14.28515625" style="51" customWidth="1"/>
    <col min="4" max="4" width="13.7109375" style="51" customWidth="1"/>
    <col min="5" max="5" width="9.140625" style="50"/>
    <col min="6" max="6" width="11.85546875" style="52" customWidth="1"/>
    <col min="7" max="7" width="10.85546875" style="52" customWidth="1"/>
    <col min="8" max="8" width="12" style="50" customWidth="1"/>
    <col min="9" max="9" width="9.140625" style="53"/>
    <col min="10" max="16384" width="9.140625" style="50"/>
  </cols>
  <sheetData>
    <row r="1" spans="1:11" ht="13.9" x14ac:dyDescent="0.25">
      <c r="A1" s="49" t="s">
        <v>132</v>
      </c>
      <c r="B1" s="50"/>
    </row>
    <row r="2" spans="1:11" ht="13.9" x14ac:dyDescent="0.25">
      <c r="A2" s="49" t="s">
        <v>133</v>
      </c>
      <c r="B2" s="50"/>
    </row>
    <row r="3" spans="1:11" x14ac:dyDescent="0.25">
      <c r="A3" s="49" t="s">
        <v>134</v>
      </c>
      <c r="B3" s="50"/>
    </row>
    <row r="4" spans="1:11" x14ac:dyDescent="0.25">
      <c r="A4" s="49" t="s">
        <v>135</v>
      </c>
      <c r="B4" s="50"/>
    </row>
    <row r="5" spans="1:11" ht="13.9" x14ac:dyDescent="0.25">
      <c r="A5" s="49" t="s">
        <v>136</v>
      </c>
      <c r="B5" s="50"/>
    </row>
    <row r="6" spans="1:11" ht="13.9" x14ac:dyDescent="0.25">
      <c r="A6" s="49" t="s">
        <v>137</v>
      </c>
      <c r="B6" s="50"/>
    </row>
    <row r="8" spans="1:11" ht="13.9" x14ac:dyDescent="0.25">
      <c r="F8" s="54" t="s">
        <v>186</v>
      </c>
    </row>
    <row r="9" spans="1:11" ht="29.25" customHeight="1" x14ac:dyDescent="0.25">
      <c r="B9" s="363" t="s">
        <v>187</v>
      </c>
      <c r="C9" s="364"/>
    </row>
    <row r="10" spans="1:11" ht="41.25" customHeight="1" x14ac:dyDescent="0.25">
      <c r="A10" s="55" t="s">
        <v>188</v>
      </c>
      <c r="B10" s="56" t="s">
        <v>189</v>
      </c>
      <c r="C10" s="56" t="s">
        <v>190</v>
      </c>
      <c r="D10" s="56" t="s">
        <v>191</v>
      </c>
      <c r="F10" s="57" t="s">
        <v>192</v>
      </c>
      <c r="G10" s="57" t="s">
        <v>193</v>
      </c>
      <c r="H10" s="57" t="s">
        <v>194</v>
      </c>
    </row>
    <row r="11" spans="1:11" ht="13.9" x14ac:dyDescent="0.25">
      <c r="A11" s="50" t="s">
        <v>195</v>
      </c>
      <c r="B11" s="76">
        <v>200</v>
      </c>
      <c r="C11" s="76">
        <v>20</v>
      </c>
      <c r="D11" s="76">
        <v>210</v>
      </c>
      <c r="F11" s="59"/>
      <c r="G11" s="59"/>
      <c r="H11" s="50" t="s">
        <v>196</v>
      </c>
      <c r="K11" s="60"/>
    </row>
    <row r="12" spans="1:11" ht="13.9" x14ac:dyDescent="0.25">
      <c r="A12" s="50" t="s">
        <v>197</v>
      </c>
      <c r="B12" s="76">
        <v>40</v>
      </c>
      <c r="C12" s="76">
        <v>5</v>
      </c>
      <c r="D12" s="76">
        <v>45</v>
      </c>
      <c r="F12" s="59"/>
      <c r="G12" s="59"/>
      <c r="H12" s="50" t="s">
        <v>196</v>
      </c>
      <c r="K12" s="60"/>
    </row>
    <row r="14" spans="1:11" ht="60.75" customHeight="1" x14ac:dyDescent="0.25">
      <c r="G14" s="57" t="s">
        <v>198</v>
      </c>
    </row>
    <row r="15" spans="1:11" ht="18.75" x14ac:dyDescent="0.3">
      <c r="A15" s="61" t="s">
        <v>199</v>
      </c>
      <c r="E15" s="62"/>
      <c r="F15" s="53"/>
      <c r="G15" s="59"/>
      <c r="H15" s="50" t="s">
        <v>200</v>
      </c>
      <c r="I15" s="63"/>
      <c r="J15" s="64"/>
    </row>
    <row r="16" spans="1:11" ht="13.9" x14ac:dyDescent="0.25">
      <c r="F16" s="65"/>
      <c r="G16" s="66"/>
      <c r="H16" s="64"/>
      <c r="I16" s="63"/>
      <c r="J16" s="64"/>
    </row>
    <row r="17" spans="6:6" ht="13.9" x14ac:dyDescent="0.25">
      <c r="F17" s="53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140625" defaultRowHeight="15" x14ac:dyDescent="0.25"/>
  <cols>
    <col min="1" max="1" width="9.140625" style="50"/>
    <col min="2" max="2" width="13.85546875" style="50" customWidth="1"/>
    <col min="3" max="3" width="10.5703125" style="50" bestFit="1" customWidth="1"/>
    <col min="4" max="4" width="9.5703125" style="50" customWidth="1"/>
    <col min="5" max="5" width="9.85546875" style="50" customWidth="1"/>
    <col min="6" max="16384" width="9.140625" style="50"/>
  </cols>
  <sheetData>
    <row r="1" spans="1:5" ht="13.9" x14ac:dyDescent="0.25">
      <c r="A1" s="49" t="s">
        <v>132</v>
      </c>
    </row>
    <row r="2" spans="1:5" ht="13.9" x14ac:dyDescent="0.25">
      <c r="A2" s="49" t="s">
        <v>133</v>
      </c>
    </row>
    <row r="3" spans="1:5" x14ac:dyDescent="0.25">
      <c r="A3" s="49" t="s">
        <v>134</v>
      </c>
    </row>
    <row r="4" spans="1:5" x14ac:dyDescent="0.25">
      <c r="A4" s="49" t="s">
        <v>135</v>
      </c>
    </row>
    <row r="5" spans="1:5" ht="13.9" x14ac:dyDescent="0.25">
      <c r="A5" s="49" t="s">
        <v>136</v>
      </c>
    </row>
    <row r="6" spans="1:5" ht="13.9" x14ac:dyDescent="0.25">
      <c r="A6" s="49" t="s">
        <v>137</v>
      </c>
    </row>
    <row r="7" spans="1:5" ht="14.45" thickBot="1" x14ac:dyDescent="0.3"/>
    <row r="8" spans="1:5" ht="15.6" thickTop="1" thickBot="1" x14ac:dyDescent="0.35">
      <c r="A8" s="365" t="s">
        <v>201</v>
      </c>
      <c r="B8" s="366"/>
      <c r="C8" s="366"/>
      <c r="D8" s="366"/>
      <c r="E8" s="367"/>
    </row>
    <row r="9" spans="1:5" ht="14.45" thickTop="1" x14ac:dyDescent="0.25"/>
    <row r="10" spans="1:5" ht="13.9" x14ac:dyDescent="0.25">
      <c r="C10" s="368" t="s">
        <v>202</v>
      </c>
      <c r="D10" s="369"/>
      <c r="E10" s="370"/>
    </row>
    <row r="11" spans="1:5" ht="27.6" x14ac:dyDescent="0.25">
      <c r="A11" s="55" t="s">
        <v>203</v>
      </c>
      <c r="B11" s="55" t="s">
        <v>204</v>
      </c>
      <c r="C11" s="55" t="s">
        <v>195</v>
      </c>
      <c r="D11" s="55" t="s">
        <v>197</v>
      </c>
      <c r="E11" s="56" t="s">
        <v>205</v>
      </c>
    </row>
    <row r="12" spans="1:5" ht="13.9" x14ac:dyDescent="0.25">
      <c r="A12" s="50">
        <v>1</v>
      </c>
      <c r="B12" s="50">
        <v>1877</v>
      </c>
      <c r="C12" s="50">
        <v>274</v>
      </c>
      <c r="D12" s="50">
        <v>69</v>
      </c>
      <c r="E12" s="50">
        <v>343</v>
      </c>
    </row>
    <row r="13" spans="1:5" ht="13.9" x14ac:dyDescent="0.25">
      <c r="A13" s="50">
        <f>+A12+1</f>
        <v>2</v>
      </c>
      <c r="B13" s="50">
        <v>7177</v>
      </c>
      <c r="C13" s="50">
        <v>272</v>
      </c>
      <c r="D13" s="50">
        <v>69</v>
      </c>
      <c r="E13" s="50">
        <v>341</v>
      </c>
    </row>
    <row r="14" spans="1:5" ht="13.9" x14ac:dyDescent="0.25">
      <c r="A14" s="50">
        <f t="shared" ref="A14:A77" si="0">+A13+1</f>
        <v>3</v>
      </c>
      <c r="B14" s="50">
        <v>8945</v>
      </c>
      <c r="C14" s="50">
        <v>271</v>
      </c>
      <c r="D14" s="50">
        <v>69</v>
      </c>
      <c r="E14" s="50">
        <v>340</v>
      </c>
    </row>
    <row r="15" spans="1:5" ht="13.9" x14ac:dyDescent="0.25">
      <c r="A15" s="50">
        <f t="shared" si="0"/>
        <v>4</v>
      </c>
      <c r="B15" s="50">
        <v>8614</v>
      </c>
      <c r="C15" s="50">
        <v>263</v>
      </c>
      <c r="D15" s="50">
        <v>67</v>
      </c>
      <c r="E15" s="50">
        <v>330</v>
      </c>
    </row>
    <row r="16" spans="1:5" ht="13.9" x14ac:dyDescent="0.25">
      <c r="A16" s="50">
        <f t="shared" si="0"/>
        <v>5</v>
      </c>
      <c r="B16" s="50">
        <v>1778</v>
      </c>
      <c r="C16" s="50">
        <v>263</v>
      </c>
      <c r="D16" s="50">
        <v>66</v>
      </c>
      <c r="E16" s="50">
        <v>329</v>
      </c>
    </row>
    <row r="17" spans="1:5" ht="13.9" x14ac:dyDescent="0.25">
      <c r="A17" s="50">
        <f t="shared" si="0"/>
        <v>6</v>
      </c>
      <c r="B17" s="50">
        <v>4555</v>
      </c>
      <c r="C17" s="50">
        <v>264</v>
      </c>
      <c r="D17" s="50">
        <v>63</v>
      </c>
      <c r="E17" s="50">
        <v>327</v>
      </c>
    </row>
    <row r="18" spans="1:5" ht="13.9" x14ac:dyDescent="0.25">
      <c r="A18" s="50">
        <f t="shared" si="0"/>
        <v>7</v>
      </c>
      <c r="B18" s="50">
        <v>8932</v>
      </c>
      <c r="C18" s="50">
        <v>263</v>
      </c>
      <c r="D18" s="50">
        <v>64</v>
      </c>
      <c r="E18" s="50">
        <v>327</v>
      </c>
    </row>
    <row r="19" spans="1:5" ht="13.9" x14ac:dyDescent="0.25">
      <c r="A19" s="50">
        <f t="shared" si="0"/>
        <v>8</v>
      </c>
      <c r="B19" s="50">
        <v>3385</v>
      </c>
      <c r="C19" s="50">
        <v>261</v>
      </c>
      <c r="D19" s="50">
        <v>64</v>
      </c>
      <c r="E19" s="50">
        <v>325</v>
      </c>
    </row>
    <row r="20" spans="1:5" ht="13.9" x14ac:dyDescent="0.25">
      <c r="A20" s="50">
        <f t="shared" si="0"/>
        <v>9</v>
      </c>
      <c r="B20" s="50">
        <v>9380</v>
      </c>
      <c r="C20" s="50">
        <v>260</v>
      </c>
      <c r="D20" s="50">
        <v>65</v>
      </c>
      <c r="E20" s="50">
        <v>325</v>
      </c>
    </row>
    <row r="21" spans="1:5" ht="13.9" x14ac:dyDescent="0.25">
      <c r="A21" s="50">
        <f t="shared" si="0"/>
        <v>10</v>
      </c>
      <c r="B21" s="50">
        <v>1869</v>
      </c>
      <c r="C21" s="50">
        <v>260</v>
      </c>
      <c r="D21" s="50">
        <v>64</v>
      </c>
      <c r="E21" s="50">
        <v>324</v>
      </c>
    </row>
    <row r="22" spans="1:5" ht="13.9" x14ac:dyDescent="0.25">
      <c r="A22" s="50">
        <f t="shared" si="0"/>
        <v>11</v>
      </c>
      <c r="B22" s="50">
        <v>7655</v>
      </c>
      <c r="C22" s="50">
        <v>261</v>
      </c>
      <c r="D22" s="50">
        <v>63</v>
      </c>
      <c r="E22" s="50">
        <v>324</v>
      </c>
    </row>
    <row r="23" spans="1:5" ht="13.9" x14ac:dyDescent="0.25">
      <c r="A23" s="50">
        <f t="shared" si="0"/>
        <v>12</v>
      </c>
      <c r="B23" s="50">
        <v>9105</v>
      </c>
      <c r="C23" s="50">
        <v>260</v>
      </c>
      <c r="D23" s="50">
        <v>63</v>
      </c>
      <c r="E23" s="50">
        <v>323</v>
      </c>
    </row>
    <row r="24" spans="1:5" ht="13.9" x14ac:dyDescent="0.25">
      <c r="A24" s="50">
        <f t="shared" si="0"/>
        <v>13</v>
      </c>
      <c r="B24" s="50">
        <v>8647</v>
      </c>
      <c r="C24" s="50">
        <v>256</v>
      </c>
      <c r="D24" s="50">
        <v>64</v>
      </c>
      <c r="E24" s="50">
        <v>320</v>
      </c>
    </row>
    <row r="25" spans="1:5" ht="13.9" x14ac:dyDescent="0.25">
      <c r="A25" s="50">
        <f t="shared" si="0"/>
        <v>14</v>
      </c>
      <c r="B25" s="50">
        <v>6865</v>
      </c>
      <c r="C25" s="50">
        <v>257</v>
      </c>
      <c r="D25" s="50">
        <v>62</v>
      </c>
      <c r="E25" s="50">
        <v>319</v>
      </c>
    </row>
    <row r="26" spans="1:5" ht="13.9" x14ac:dyDescent="0.25">
      <c r="A26" s="50">
        <f t="shared" si="0"/>
        <v>15</v>
      </c>
      <c r="B26" s="50">
        <v>975</v>
      </c>
      <c r="C26" s="50">
        <v>255</v>
      </c>
      <c r="D26" s="50">
        <v>63</v>
      </c>
      <c r="E26" s="50">
        <v>318</v>
      </c>
    </row>
    <row r="27" spans="1:5" x14ac:dyDescent="0.25">
      <c r="A27" s="50">
        <f t="shared" si="0"/>
        <v>16</v>
      </c>
      <c r="B27" s="50">
        <v>1980</v>
      </c>
      <c r="C27" s="50">
        <v>256</v>
      </c>
      <c r="D27" s="50">
        <v>62</v>
      </c>
      <c r="E27" s="50">
        <v>318</v>
      </c>
    </row>
    <row r="28" spans="1:5" x14ac:dyDescent="0.25">
      <c r="A28" s="50">
        <f t="shared" si="0"/>
        <v>17</v>
      </c>
      <c r="B28" s="50">
        <v>4096</v>
      </c>
      <c r="C28" s="50">
        <v>254</v>
      </c>
      <c r="D28" s="50">
        <v>64</v>
      </c>
      <c r="E28" s="50">
        <v>318</v>
      </c>
    </row>
    <row r="29" spans="1:5" x14ac:dyDescent="0.25">
      <c r="A29" s="50">
        <f t="shared" si="0"/>
        <v>18</v>
      </c>
      <c r="B29" s="50">
        <v>3104</v>
      </c>
      <c r="C29" s="50">
        <v>259</v>
      </c>
      <c r="D29" s="50">
        <v>58</v>
      </c>
      <c r="E29" s="50">
        <v>317</v>
      </c>
    </row>
    <row r="30" spans="1:5" x14ac:dyDescent="0.25">
      <c r="A30" s="50">
        <f t="shared" si="0"/>
        <v>19</v>
      </c>
      <c r="B30" s="50">
        <v>4919</v>
      </c>
      <c r="C30" s="50">
        <v>254</v>
      </c>
      <c r="D30" s="50">
        <v>63</v>
      </c>
      <c r="E30" s="50">
        <v>317</v>
      </c>
    </row>
    <row r="31" spans="1:5" x14ac:dyDescent="0.25">
      <c r="A31" s="50">
        <f t="shared" si="0"/>
        <v>20</v>
      </c>
      <c r="B31" s="50">
        <v>9833</v>
      </c>
      <c r="C31" s="50">
        <v>256</v>
      </c>
      <c r="D31" s="50">
        <v>61</v>
      </c>
      <c r="E31" s="50">
        <v>317</v>
      </c>
    </row>
    <row r="32" spans="1:5" x14ac:dyDescent="0.25">
      <c r="A32" s="50">
        <f t="shared" si="0"/>
        <v>21</v>
      </c>
      <c r="B32" s="50">
        <v>4644</v>
      </c>
      <c r="C32" s="50">
        <v>255</v>
      </c>
      <c r="D32" s="50">
        <v>61</v>
      </c>
      <c r="E32" s="50">
        <v>316</v>
      </c>
    </row>
    <row r="33" spans="1:5" x14ac:dyDescent="0.25">
      <c r="A33" s="50">
        <f t="shared" si="0"/>
        <v>22</v>
      </c>
      <c r="B33" s="50">
        <v>1747</v>
      </c>
      <c r="C33" s="50">
        <v>257</v>
      </c>
      <c r="D33" s="50">
        <v>58</v>
      </c>
      <c r="E33" s="50">
        <v>315</v>
      </c>
    </row>
    <row r="34" spans="1:5" x14ac:dyDescent="0.25">
      <c r="A34" s="50">
        <f t="shared" si="0"/>
        <v>23</v>
      </c>
      <c r="B34" s="50">
        <v>2428</v>
      </c>
      <c r="C34" s="50">
        <v>252</v>
      </c>
      <c r="D34" s="50">
        <v>63</v>
      </c>
      <c r="E34" s="50">
        <v>315</v>
      </c>
    </row>
    <row r="35" spans="1:5" x14ac:dyDescent="0.25">
      <c r="A35" s="50">
        <f t="shared" si="0"/>
        <v>24</v>
      </c>
      <c r="B35" s="50">
        <v>9696</v>
      </c>
      <c r="C35" s="50">
        <v>252</v>
      </c>
      <c r="D35" s="50">
        <v>63</v>
      </c>
      <c r="E35" s="50">
        <v>315</v>
      </c>
    </row>
    <row r="36" spans="1:5" x14ac:dyDescent="0.25">
      <c r="A36" s="50">
        <f t="shared" si="0"/>
        <v>25</v>
      </c>
      <c r="B36" s="50">
        <v>124</v>
      </c>
      <c r="C36" s="50">
        <v>250</v>
      </c>
      <c r="D36" s="50">
        <v>64</v>
      </c>
      <c r="E36" s="50">
        <v>314</v>
      </c>
    </row>
    <row r="37" spans="1:5" x14ac:dyDescent="0.25">
      <c r="A37" s="50">
        <f t="shared" si="0"/>
        <v>26</v>
      </c>
      <c r="B37" s="50">
        <v>214</v>
      </c>
      <c r="C37" s="50">
        <v>252</v>
      </c>
      <c r="D37" s="50">
        <v>62</v>
      </c>
      <c r="E37" s="50">
        <v>314</v>
      </c>
    </row>
    <row r="38" spans="1:5" x14ac:dyDescent="0.25">
      <c r="A38" s="50">
        <f t="shared" si="0"/>
        <v>27</v>
      </c>
      <c r="B38" s="50">
        <v>1943</v>
      </c>
      <c r="C38" s="50">
        <v>256</v>
      </c>
      <c r="D38" s="50">
        <v>58</v>
      </c>
      <c r="E38" s="50">
        <v>314</v>
      </c>
    </row>
    <row r="39" spans="1:5" x14ac:dyDescent="0.25">
      <c r="A39" s="50">
        <f t="shared" si="0"/>
        <v>28</v>
      </c>
      <c r="B39" s="50">
        <v>8174</v>
      </c>
      <c r="C39" s="50">
        <v>254</v>
      </c>
      <c r="D39" s="50">
        <v>60</v>
      </c>
      <c r="E39" s="50">
        <v>314</v>
      </c>
    </row>
    <row r="40" spans="1:5" x14ac:dyDescent="0.25">
      <c r="A40" s="50">
        <f t="shared" si="0"/>
        <v>29</v>
      </c>
      <c r="B40" s="50">
        <v>9586</v>
      </c>
      <c r="C40" s="50">
        <v>253</v>
      </c>
      <c r="D40" s="50">
        <v>61</v>
      </c>
      <c r="E40" s="50">
        <v>314</v>
      </c>
    </row>
    <row r="41" spans="1:5" x14ac:dyDescent="0.25">
      <c r="A41" s="50">
        <f t="shared" si="0"/>
        <v>30</v>
      </c>
      <c r="B41" s="50">
        <v>9865</v>
      </c>
      <c r="C41" s="50">
        <v>254</v>
      </c>
      <c r="D41" s="50">
        <v>60</v>
      </c>
      <c r="E41" s="50">
        <v>314</v>
      </c>
    </row>
    <row r="42" spans="1:5" x14ac:dyDescent="0.25">
      <c r="A42" s="50">
        <f t="shared" si="0"/>
        <v>31</v>
      </c>
      <c r="B42" s="50">
        <v>4138</v>
      </c>
      <c r="C42" s="50">
        <v>251</v>
      </c>
      <c r="D42" s="50">
        <v>62</v>
      </c>
      <c r="E42" s="50">
        <v>313</v>
      </c>
    </row>
    <row r="43" spans="1:5" x14ac:dyDescent="0.25">
      <c r="A43" s="50">
        <f t="shared" si="0"/>
        <v>32</v>
      </c>
      <c r="B43" s="50">
        <v>9215</v>
      </c>
      <c r="C43" s="50">
        <v>253</v>
      </c>
      <c r="D43" s="50">
        <v>60</v>
      </c>
      <c r="E43" s="50">
        <v>313</v>
      </c>
    </row>
    <row r="44" spans="1:5" x14ac:dyDescent="0.25">
      <c r="A44" s="50">
        <f t="shared" si="0"/>
        <v>33</v>
      </c>
      <c r="B44" s="50">
        <v>2098</v>
      </c>
      <c r="C44" s="50">
        <v>248</v>
      </c>
      <c r="D44" s="50">
        <v>64</v>
      </c>
      <c r="E44" s="50">
        <v>312</v>
      </c>
    </row>
    <row r="45" spans="1:5" x14ac:dyDescent="0.25">
      <c r="A45" s="50">
        <f t="shared" si="0"/>
        <v>34</v>
      </c>
      <c r="B45" s="50">
        <v>6671</v>
      </c>
      <c r="C45" s="50">
        <v>253</v>
      </c>
      <c r="D45" s="50">
        <v>59</v>
      </c>
      <c r="E45" s="50">
        <v>312</v>
      </c>
    </row>
    <row r="46" spans="1:5" x14ac:dyDescent="0.25">
      <c r="A46" s="50">
        <f t="shared" si="0"/>
        <v>35</v>
      </c>
      <c r="B46" s="50">
        <v>7814</v>
      </c>
      <c r="C46" s="50">
        <v>252</v>
      </c>
      <c r="D46" s="50">
        <v>60</v>
      </c>
      <c r="E46" s="50">
        <v>312</v>
      </c>
    </row>
    <row r="47" spans="1:5" x14ac:dyDescent="0.25">
      <c r="A47" s="50">
        <f t="shared" si="0"/>
        <v>36</v>
      </c>
      <c r="B47" s="50">
        <v>8129</v>
      </c>
      <c r="C47" s="50">
        <v>251</v>
      </c>
      <c r="D47" s="50">
        <v>61</v>
      </c>
      <c r="E47" s="50">
        <v>312</v>
      </c>
    </row>
    <row r="48" spans="1:5" x14ac:dyDescent="0.25">
      <c r="A48" s="50">
        <f t="shared" si="0"/>
        <v>37</v>
      </c>
      <c r="B48" s="50">
        <v>8684</v>
      </c>
      <c r="C48" s="50">
        <v>253</v>
      </c>
      <c r="D48" s="50">
        <v>59</v>
      </c>
      <c r="E48" s="50">
        <v>312</v>
      </c>
    </row>
    <row r="49" spans="1:5" x14ac:dyDescent="0.25">
      <c r="A49" s="50">
        <f t="shared" si="0"/>
        <v>38</v>
      </c>
      <c r="B49" s="50">
        <v>8791</v>
      </c>
      <c r="C49" s="50">
        <v>251</v>
      </c>
      <c r="D49" s="50">
        <v>61</v>
      </c>
      <c r="E49" s="50">
        <v>312</v>
      </c>
    </row>
    <row r="50" spans="1:5" x14ac:dyDescent="0.25">
      <c r="A50" s="50">
        <f t="shared" si="0"/>
        <v>39</v>
      </c>
      <c r="B50" s="50">
        <v>3485</v>
      </c>
      <c r="C50" s="50">
        <v>250</v>
      </c>
      <c r="D50" s="50">
        <v>61</v>
      </c>
      <c r="E50" s="50">
        <v>311</v>
      </c>
    </row>
    <row r="51" spans="1:5" x14ac:dyDescent="0.25">
      <c r="A51" s="50">
        <f t="shared" si="0"/>
        <v>40</v>
      </c>
      <c r="B51" s="50">
        <v>6156</v>
      </c>
      <c r="C51" s="50">
        <v>250</v>
      </c>
      <c r="D51" s="50">
        <v>61</v>
      </c>
      <c r="E51" s="50">
        <v>311</v>
      </c>
    </row>
    <row r="52" spans="1:5" x14ac:dyDescent="0.25">
      <c r="A52" s="50">
        <f t="shared" si="0"/>
        <v>41</v>
      </c>
      <c r="B52" s="50">
        <v>556</v>
      </c>
      <c r="C52" s="50">
        <v>250</v>
      </c>
      <c r="D52" s="50">
        <v>60</v>
      </c>
      <c r="E52" s="50">
        <v>310</v>
      </c>
    </row>
    <row r="53" spans="1:5" x14ac:dyDescent="0.25">
      <c r="A53" s="50">
        <f t="shared" si="0"/>
        <v>42</v>
      </c>
      <c r="B53" s="50">
        <v>4004</v>
      </c>
      <c r="C53" s="50">
        <v>248</v>
      </c>
      <c r="D53" s="50">
        <v>62</v>
      </c>
      <c r="E53" s="50">
        <v>310</v>
      </c>
    </row>
    <row r="54" spans="1:5" x14ac:dyDescent="0.25">
      <c r="A54" s="50">
        <f t="shared" si="0"/>
        <v>43</v>
      </c>
      <c r="B54" s="50">
        <v>5498</v>
      </c>
      <c r="C54" s="50">
        <v>251</v>
      </c>
      <c r="D54" s="50">
        <v>59</v>
      </c>
      <c r="E54" s="50">
        <v>310</v>
      </c>
    </row>
    <row r="55" spans="1:5" x14ac:dyDescent="0.25">
      <c r="A55" s="50">
        <f t="shared" si="0"/>
        <v>44</v>
      </c>
      <c r="B55" s="50">
        <v>7109</v>
      </c>
      <c r="C55" s="50">
        <v>251</v>
      </c>
      <c r="D55" s="50">
        <v>59</v>
      </c>
      <c r="E55" s="50">
        <v>310</v>
      </c>
    </row>
    <row r="56" spans="1:5" x14ac:dyDescent="0.25">
      <c r="A56" s="50">
        <f t="shared" si="0"/>
        <v>45</v>
      </c>
      <c r="B56" s="50">
        <v>9808</v>
      </c>
      <c r="C56" s="50">
        <v>248</v>
      </c>
      <c r="D56" s="50">
        <v>62</v>
      </c>
      <c r="E56" s="50">
        <v>310</v>
      </c>
    </row>
    <row r="57" spans="1:5" x14ac:dyDescent="0.25">
      <c r="A57" s="50">
        <f t="shared" si="0"/>
        <v>46</v>
      </c>
      <c r="B57" s="50">
        <v>582</v>
      </c>
      <c r="C57" s="50">
        <v>250</v>
      </c>
      <c r="D57" s="50">
        <v>59</v>
      </c>
      <c r="E57" s="50">
        <v>309</v>
      </c>
    </row>
    <row r="58" spans="1:5" x14ac:dyDescent="0.25">
      <c r="A58" s="50">
        <f t="shared" si="0"/>
        <v>47</v>
      </c>
      <c r="B58" s="50">
        <v>3805</v>
      </c>
      <c r="C58" s="50">
        <v>250</v>
      </c>
      <c r="D58" s="50">
        <v>59</v>
      </c>
      <c r="E58" s="50">
        <v>309</v>
      </c>
    </row>
    <row r="59" spans="1:5" x14ac:dyDescent="0.25">
      <c r="A59" s="50">
        <f t="shared" si="0"/>
        <v>48</v>
      </c>
      <c r="B59" s="50">
        <v>4633</v>
      </c>
      <c r="C59" s="50">
        <v>253</v>
      </c>
      <c r="D59" s="50">
        <v>56</v>
      </c>
      <c r="E59" s="50">
        <v>309</v>
      </c>
    </row>
    <row r="60" spans="1:5" x14ac:dyDescent="0.25">
      <c r="A60" s="50">
        <f t="shared" si="0"/>
        <v>49</v>
      </c>
      <c r="B60" s="50">
        <v>7332</v>
      </c>
      <c r="C60" s="50">
        <v>249</v>
      </c>
      <c r="D60" s="50">
        <v>60</v>
      </c>
      <c r="E60" s="50">
        <v>309</v>
      </c>
    </row>
    <row r="61" spans="1:5" x14ac:dyDescent="0.25">
      <c r="A61" s="50">
        <f t="shared" si="0"/>
        <v>50</v>
      </c>
      <c r="B61" s="50">
        <v>7688</v>
      </c>
      <c r="C61" s="50">
        <v>250</v>
      </c>
      <c r="D61" s="50">
        <v>59</v>
      </c>
      <c r="E61" s="50">
        <v>309</v>
      </c>
    </row>
    <row r="62" spans="1:5" x14ac:dyDescent="0.25">
      <c r="A62" s="50">
        <f t="shared" si="0"/>
        <v>51</v>
      </c>
      <c r="B62" s="50">
        <v>9139</v>
      </c>
      <c r="C62" s="50">
        <v>248</v>
      </c>
      <c r="D62" s="50">
        <v>61</v>
      </c>
      <c r="E62" s="50">
        <v>309</v>
      </c>
    </row>
    <row r="63" spans="1:5" x14ac:dyDescent="0.25">
      <c r="A63" s="50">
        <f t="shared" si="0"/>
        <v>52</v>
      </c>
      <c r="B63" s="50">
        <v>1072</v>
      </c>
      <c r="C63" s="50">
        <v>249</v>
      </c>
      <c r="D63" s="50">
        <v>59</v>
      </c>
      <c r="E63" s="50">
        <v>308</v>
      </c>
    </row>
    <row r="64" spans="1:5" x14ac:dyDescent="0.25">
      <c r="A64" s="50">
        <f t="shared" si="0"/>
        <v>53</v>
      </c>
      <c r="B64" s="50">
        <v>2451</v>
      </c>
      <c r="C64" s="50">
        <v>251</v>
      </c>
      <c r="D64" s="50">
        <v>57</v>
      </c>
      <c r="E64" s="50">
        <v>308</v>
      </c>
    </row>
    <row r="65" spans="1:5" x14ac:dyDescent="0.25">
      <c r="A65" s="50">
        <f t="shared" si="0"/>
        <v>54</v>
      </c>
      <c r="B65" s="50">
        <v>5298</v>
      </c>
      <c r="C65" s="50">
        <v>248</v>
      </c>
      <c r="D65" s="50">
        <v>60</v>
      </c>
      <c r="E65" s="50">
        <v>308</v>
      </c>
    </row>
    <row r="66" spans="1:5" x14ac:dyDescent="0.25">
      <c r="A66" s="50">
        <f t="shared" si="0"/>
        <v>55</v>
      </c>
      <c r="B66" s="50">
        <v>8352</v>
      </c>
      <c r="C66" s="50">
        <v>249</v>
      </c>
      <c r="D66" s="50">
        <v>59</v>
      </c>
      <c r="E66" s="50">
        <v>308</v>
      </c>
    </row>
    <row r="67" spans="1:5" x14ac:dyDescent="0.25">
      <c r="A67" s="50">
        <f t="shared" si="0"/>
        <v>56</v>
      </c>
      <c r="B67" s="50">
        <v>2191</v>
      </c>
      <c r="C67" s="50">
        <v>251</v>
      </c>
      <c r="D67" s="50">
        <v>56</v>
      </c>
      <c r="E67" s="50">
        <v>307</v>
      </c>
    </row>
    <row r="68" spans="1:5" x14ac:dyDescent="0.25">
      <c r="A68" s="50">
        <f t="shared" si="0"/>
        <v>57</v>
      </c>
      <c r="B68" s="50">
        <v>2350</v>
      </c>
      <c r="C68" s="50">
        <v>252</v>
      </c>
      <c r="D68" s="50">
        <v>55</v>
      </c>
      <c r="E68" s="50">
        <v>307</v>
      </c>
    </row>
    <row r="69" spans="1:5" x14ac:dyDescent="0.25">
      <c r="A69" s="50">
        <f t="shared" si="0"/>
        <v>58</v>
      </c>
      <c r="B69" s="50">
        <v>3395</v>
      </c>
      <c r="C69" s="50">
        <v>247</v>
      </c>
      <c r="D69" s="50">
        <v>60</v>
      </c>
      <c r="E69" s="50">
        <v>307</v>
      </c>
    </row>
    <row r="70" spans="1:5" x14ac:dyDescent="0.25">
      <c r="A70" s="50">
        <f t="shared" si="0"/>
        <v>59</v>
      </c>
      <c r="B70" s="50">
        <v>4751</v>
      </c>
      <c r="C70" s="50">
        <v>249</v>
      </c>
      <c r="D70" s="50">
        <v>58</v>
      </c>
      <c r="E70" s="50">
        <v>307</v>
      </c>
    </row>
    <row r="71" spans="1:5" x14ac:dyDescent="0.25">
      <c r="A71" s="50">
        <f t="shared" si="0"/>
        <v>60</v>
      </c>
      <c r="B71" s="50">
        <v>7294</v>
      </c>
      <c r="C71" s="50">
        <v>255</v>
      </c>
      <c r="D71" s="50">
        <v>52</v>
      </c>
      <c r="E71" s="50">
        <v>307</v>
      </c>
    </row>
    <row r="72" spans="1:5" x14ac:dyDescent="0.25">
      <c r="A72" s="50">
        <f t="shared" si="0"/>
        <v>61</v>
      </c>
      <c r="B72" s="50">
        <v>7767</v>
      </c>
      <c r="C72" s="50">
        <v>248</v>
      </c>
      <c r="D72" s="50">
        <v>59</v>
      </c>
      <c r="E72" s="50">
        <v>307</v>
      </c>
    </row>
    <row r="73" spans="1:5" x14ac:dyDescent="0.25">
      <c r="A73" s="50">
        <f t="shared" si="0"/>
        <v>62</v>
      </c>
      <c r="B73" s="50">
        <v>3505</v>
      </c>
      <c r="C73" s="50">
        <v>246</v>
      </c>
      <c r="D73" s="50">
        <v>60</v>
      </c>
      <c r="E73" s="50">
        <v>306</v>
      </c>
    </row>
    <row r="74" spans="1:5" x14ac:dyDescent="0.25">
      <c r="A74" s="50">
        <f t="shared" si="0"/>
        <v>63</v>
      </c>
      <c r="B74" s="50">
        <v>3701</v>
      </c>
      <c r="C74" s="50">
        <v>249</v>
      </c>
      <c r="D74" s="50">
        <v>57</v>
      </c>
      <c r="E74" s="50">
        <v>306</v>
      </c>
    </row>
    <row r="75" spans="1:5" x14ac:dyDescent="0.25">
      <c r="A75" s="50">
        <f t="shared" si="0"/>
        <v>64</v>
      </c>
      <c r="B75" s="50">
        <v>5037</v>
      </c>
      <c r="C75" s="50">
        <v>247</v>
      </c>
      <c r="D75" s="50">
        <v>59</v>
      </c>
      <c r="E75" s="50">
        <v>306</v>
      </c>
    </row>
    <row r="76" spans="1:5" x14ac:dyDescent="0.25">
      <c r="A76" s="50">
        <f t="shared" si="0"/>
        <v>65</v>
      </c>
      <c r="B76" s="50">
        <v>5234</v>
      </c>
      <c r="C76" s="50">
        <v>246</v>
      </c>
      <c r="D76" s="50">
        <v>60</v>
      </c>
      <c r="E76" s="50">
        <v>306</v>
      </c>
    </row>
    <row r="77" spans="1:5" x14ac:dyDescent="0.25">
      <c r="A77" s="50">
        <f t="shared" si="0"/>
        <v>66</v>
      </c>
      <c r="B77" s="50">
        <v>6303</v>
      </c>
      <c r="C77" s="50">
        <v>247</v>
      </c>
      <c r="D77" s="50">
        <v>59</v>
      </c>
      <c r="E77" s="50">
        <v>306</v>
      </c>
    </row>
    <row r="78" spans="1:5" x14ac:dyDescent="0.25">
      <c r="A78" s="50">
        <f t="shared" ref="A78:A111" si="1">+A77+1</f>
        <v>67</v>
      </c>
      <c r="B78" s="50">
        <v>8126</v>
      </c>
      <c r="C78" s="50">
        <v>245</v>
      </c>
      <c r="D78" s="50">
        <v>61</v>
      </c>
      <c r="E78" s="50">
        <v>306</v>
      </c>
    </row>
    <row r="79" spans="1:5" x14ac:dyDescent="0.25">
      <c r="A79" s="50">
        <f t="shared" si="1"/>
        <v>68</v>
      </c>
      <c r="B79" s="50">
        <v>957</v>
      </c>
      <c r="C79" s="50">
        <v>246</v>
      </c>
      <c r="D79" s="50">
        <v>59</v>
      </c>
      <c r="E79" s="50">
        <v>305</v>
      </c>
    </row>
    <row r="80" spans="1:5" x14ac:dyDescent="0.25">
      <c r="A80" s="50">
        <f t="shared" si="1"/>
        <v>69</v>
      </c>
      <c r="B80" s="50">
        <v>6141</v>
      </c>
      <c r="C80" s="50">
        <v>251</v>
      </c>
      <c r="D80" s="50">
        <v>54</v>
      </c>
      <c r="E80" s="50">
        <v>305</v>
      </c>
    </row>
    <row r="81" spans="1:5" x14ac:dyDescent="0.25">
      <c r="A81" s="50">
        <f t="shared" si="1"/>
        <v>70</v>
      </c>
      <c r="B81" s="50">
        <v>8339</v>
      </c>
      <c r="C81" s="50">
        <v>247</v>
      </c>
      <c r="D81" s="50">
        <v>58</v>
      </c>
      <c r="E81" s="50">
        <v>305</v>
      </c>
    </row>
    <row r="82" spans="1:5" x14ac:dyDescent="0.25">
      <c r="A82" s="50">
        <f t="shared" si="1"/>
        <v>71</v>
      </c>
      <c r="B82" s="50">
        <v>209</v>
      </c>
      <c r="C82" s="50">
        <v>243</v>
      </c>
      <c r="D82" s="50">
        <v>61</v>
      </c>
      <c r="E82" s="50">
        <v>304</v>
      </c>
    </row>
    <row r="83" spans="1:5" x14ac:dyDescent="0.25">
      <c r="A83" s="50">
        <f t="shared" si="1"/>
        <v>72</v>
      </c>
      <c r="B83" s="50">
        <v>7420</v>
      </c>
      <c r="C83" s="50">
        <v>245</v>
      </c>
      <c r="D83" s="50">
        <v>59</v>
      </c>
      <c r="E83" s="50">
        <v>304</v>
      </c>
    </row>
    <row r="84" spans="1:5" x14ac:dyDescent="0.25">
      <c r="A84" s="50">
        <f t="shared" si="1"/>
        <v>73</v>
      </c>
      <c r="B84" s="50">
        <v>7648</v>
      </c>
      <c r="C84" s="50">
        <v>246</v>
      </c>
      <c r="D84" s="50">
        <v>58</v>
      </c>
      <c r="E84" s="50">
        <v>304</v>
      </c>
    </row>
    <row r="85" spans="1:5" x14ac:dyDescent="0.25">
      <c r="A85" s="50">
        <f t="shared" si="1"/>
        <v>74</v>
      </c>
      <c r="B85" s="50">
        <v>8627</v>
      </c>
      <c r="C85" s="50">
        <v>248</v>
      </c>
      <c r="D85" s="50">
        <v>56</v>
      </c>
      <c r="E85" s="50">
        <v>304</v>
      </c>
    </row>
    <row r="86" spans="1:5" x14ac:dyDescent="0.25">
      <c r="A86" s="50">
        <f t="shared" si="1"/>
        <v>75</v>
      </c>
      <c r="B86" s="50">
        <v>9587</v>
      </c>
      <c r="C86" s="50">
        <v>243</v>
      </c>
      <c r="D86" s="50">
        <v>61</v>
      </c>
      <c r="E86" s="50">
        <v>304</v>
      </c>
    </row>
    <row r="87" spans="1:5" x14ac:dyDescent="0.25">
      <c r="A87" s="50">
        <f t="shared" si="1"/>
        <v>76</v>
      </c>
      <c r="B87" s="50">
        <v>18</v>
      </c>
      <c r="C87" s="50">
        <v>247</v>
      </c>
      <c r="D87" s="50">
        <v>56</v>
      </c>
      <c r="E87" s="50">
        <v>303</v>
      </c>
    </row>
    <row r="88" spans="1:5" x14ac:dyDescent="0.25">
      <c r="A88" s="50">
        <f t="shared" si="1"/>
        <v>77</v>
      </c>
      <c r="B88" s="50">
        <v>831</v>
      </c>
      <c r="C88" s="50">
        <v>245</v>
      </c>
      <c r="D88" s="50">
        <v>58</v>
      </c>
      <c r="E88" s="50">
        <v>303</v>
      </c>
    </row>
    <row r="89" spans="1:5" x14ac:dyDescent="0.25">
      <c r="A89" s="50">
        <f t="shared" si="1"/>
        <v>78</v>
      </c>
      <c r="B89" s="50">
        <v>1478</v>
      </c>
      <c r="C89" s="50">
        <v>243</v>
      </c>
      <c r="D89" s="50">
        <v>60</v>
      </c>
      <c r="E89" s="50">
        <v>303</v>
      </c>
    </row>
    <row r="90" spans="1:5" x14ac:dyDescent="0.25">
      <c r="A90" s="50">
        <f t="shared" si="1"/>
        <v>79</v>
      </c>
      <c r="B90" s="50">
        <v>2171</v>
      </c>
      <c r="C90" s="50">
        <v>243</v>
      </c>
      <c r="D90" s="50">
        <v>60</v>
      </c>
      <c r="E90" s="50">
        <v>303</v>
      </c>
    </row>
    <row r="91" spans="1:5" x14ac:dyDescent="0.25">
      <c r="A91" s="50">
        <f t="shared" si="1"/>
        <v>80</v>
      </c>
      <c r="B91" s="50">
        <v>3146</v>
      </c>
      <c r="C91" s="50">
        <v>246</v>
      </c>
      <c r="D91" s="50">
        <v>57</v>
      </c>
      <c r="E91" s="50">
        <v>303</v>
      </c>
    </row>
    <row r="92" spans="1:5" x14ac:dyDescent="0.25">
      <c r="A92" s="50">
        <f t="shared" si="1"/>
        <v>81</v>
      </c>
      <c r="B92" s="50">
        <v>4380</v>
      </c>
      <c r="C92" s="50">
        <v>245</v>
      </c>
      <c r="D92" s="50">
        <v>58</v>
      </c>
      <c r="E92" s="50">
        <v>303</v>
      </c>
    </row>
    <row r="93" spans="1:5" x14ac:dyDescent="0.25">
      <c r="A93" s="50">
        <f t="shared" si="1"/>
        <v>82</v>
      </c>
      <c r="B93" s="50">
        <v>5489</v>
      </c>
      <c r="C93" s="50">
        <v>245</v>
      </c>
      <c r="D93" s="50">
        <v>58</v>
      </c>
      <c r="E93" s="50">
        <v>303</v>
      </c>
    </row>
    <row r="94" spans="1:5" x14ac:dyDescent="0.25">
      <c r="A94" s="50">
        <f t="shared" si="1"/>
        <v>83</v>
      </c>
      <c r="B94" s="50">
        <v>5682</v>
      </c>
      <c r="C94" s="50">
        <v>249</v>
      </c>
      <c r="D94" s="50">
        <v>54</v>
      </c>
      <c r="E94" s="50">
        <v>303</v>
      </c>
    </row>
    <row r="95" spans="1:5" x14ac:dyDescent="0.25">
      <c r="A95" s="50">
        <f t="shared" si="1"/>
        <v>84</v>
      </c>
      <c r="B95" s="50">
        <v>7980</v>
      </c>
      <c r="C95" s="50">
        <v>246</v>
      </c>
      <c r="D95" s="50">
        <v>57</v>
      </c>
      <c r="E95" s="50">
        <v>303</v>
      </c>
    </row>
    <row r="96" spans="1:5" x14ac:dyDescent="0.25">
      <c r="A96" s="50">
        <f t="shared" si="1"/>
        <v>85</v>
      </c>
      <c r="B96" s="50">
        <v>8981</v>
      </c>
      <c r="C96" s="50">
        <v>245</v>
      </c>
      <c r="D96" s="50">
        <v>58</v>
      </c>
      <c r="E96" s="50">
        <v>303</v>
      </c>
    </row>
    <row r="97" spans="1:5" x14ac:dyDescent="0.25">
      <c r="A97" s="50">
        <f t="shared" si="1"/>
        <v>86</v>
      </c>
      <c r="B97" s="50">
        <v>9072</v>
      </c>
      <c r="C97" s="50">
        <v>244</v>
      </c>
      <c r="D97" s="50">
        <v>59</v>
      </c>
      <c r="E97" s="50">
        <v>303</v>
      </c>
    </row>
    <row r="98" spans="1:5" x14ac:dyDescent="0.25">
      <c r="A98" s="50">
        <f t="shared" si="1"/>
        <v>87</v>
      </c>
      <c r="B98" s="50">
        <v>1211</v>
      </c>
      <c r="C98" s="50">
        <v>244</v>
      </c>
      <c r="D98" s="50">
        <v>58</v>
      </c>
      <c r="E98" s="50">
        <v>302</v>
      </c>
    </row>
    <row r="99" spans="1:5" x14ac:dyDescent="0.25">
      <c r="A99" s="50">
        <f t="shared" si="1"/>
        <v>88</v>
      </c>
      <c r="B99" s="50">
        <v>1457</v>
      </c>
      <c r="C99" s="50">
        <v>245</v>
      </c>
      <c r="D99" s="50">
        <v>57</v>
      </c>
      <c r="E99" s="50">
        <v>302</v>
      </c>
    </row>
    <row r="100" spans="1:5" x14ac:dyDescent="0.25">
      <c r="A100" s="50">
        <f t="shared" si="1"/>
        <v>89</v>
      </c>
      <c r="B100" s="50">
        <v>1899</v>
      </c>
      <c r="C100" s="50">
        <v>245</v>
      </c>
      <c r="D100" s="50">
        <v>57</v>
      </c>
      <c r="E100" s="50">
        <v>302</v>
      </c>
    </row>
    <row r="101" spans="1:5" x14ac:dyDescent="0.25">
      <c r="A101" s="50">
        <f t="shared" si="1"/>
        <v>90</v>
      </c>
      <c r="B101" s="50">
        <v>2434</v>
      </c>
      <c r="C101" s="50">
        <v>243</v>
      </c>
      <c r="D101" s="50">
        <v>59</v>
      </c>
      <c r="E101" s="50">
        <v>302</v>
      </c>
    </row>
    <row r="102" spans="1:5" x14ac:dyDescent="0.25">
      <c r="A102" s="50">
        <f t="shared" si="1"/>
        <v>91</v>
      </c>
      <c r="B102" s="50">
        <v>2538</v>
      </c>
      <c r="C102" s="50">
        <v>244</v>
      </c>
      <c r="D102" s="50">
        <v>58</v>
      </c>
      <c r="E102" s="50">
        <v>302</v>
      </c>
    </row>
    <row r="103" spans="1:5" x14ac:dyDescent="0.25">
      <c r="A103" s="50">
        <f t="shared" si="1"/>
        <v>92</v>
      </c>
      <c r="B103" s="50">
        <v>3543</v>
      </c>
      <c r="C103" s="50">
        <v>244</v>
      </c>
      <c r="D103" s="50">
        <v>58</v>
      </c>
      <c r="E103" s="50">
        <v>302</v>
      </c>
    </row>
    <row r="104" spans="1:5" x14ac:dyDescent="0.25">
      <c r="A104" s="50">
        <f t="shared" si="1"/>
        <v>93</v>
      </c>
      <c r="B104" s="50">
        <v>3635</v>
      </c>
      <c r="C104" s="50">
        <v>244</v>
      </c>
      <c r="D104" s="50">
        <v>58</v>
      </c>
      <c r="E104" s="50">
        <v>302</v>
      </c>
    </row>
    <row r="105" spans="1:5" x14ac:dyDescent="0.25">
      <c r="A105" s="50">
        <f t="shared" si="1"/>
        <v>94</v>
      </c>
      <c r="B105" s="50">
        <v>3665</v>
      </c>
      <c r="C105" s="50">
        <v>246</v>
      </c>
      <c r="D105" s="50">
        <v>56</v>
      </c>
      <c r="E105" s="50">
        <v>302</v>
      </c>
    </row>
    <row r="106" spans="1:5" x14ac:dyDescent="0.25">
      <c r="A106" s="50">
        <f t="shared" si="1"/>
        <v>95</v>
      </c>
      <c r="B106" s="50">
        <v>4044</v>
      </c>
      <c r="C106" s="50">
        <v>245</v>
      </c>
      <c r="D106" s="50">
        <v>57</v>
      </c>
      <c r="E106" s="50">
        <v>302</v>
      </c>
    </row>
    <row r="107" spans="1:5" x14ac:dyDescent="0.25">
      <c r="A107" s="50">
        <f t="shared" si="1"/>
        <v>96</v>
      </c>
      <c r="B107" s="50">
        <v>4970</v>
      </c>
      <c r="C107" s="50">
        <v>245</v>
      </c>
      <c r="D107" s="50">
        <v>57</v>
      </c>
      <c r="E107" s="50">
        <v>302</v>
      </c>
    </row>
    <row r="108" spans="1:5" x14ac:dyDescent="0.25">
      <c r="A108" s="50">
        <f t="shared" si="1"/>
        <v>97</v>
      </c>
      <c r="B108" s="50">
        <v>7259</v>
      </c>
      <c r="C108" s="50">
        <v>244</v>
      </c>
      <c r="D108" s="50">
        <v>58</v>
      </c>
      <c r="E108" s="50">
        <v>302</v>
      </c>
    </row>
    <row r="109" spans="1:5" x14ac:dyDescent="0.25">
      <c r="A109" s="50">
        <f t="shared" si="1"/>
        <v>98</v>
      </c>
      <c r="B109" s="50">
        <v>8351</v>
      </c>
      <c r="C109" s="50">
        <v>245</v>
      </c>
      <c r="D109" s="50">
        <v>57</v>
      </c>
      <c r="E109" s="50">
        <v>302</v>
      </c>
    </row>
    <row r="110" spans="1:5" x14ac:dyDescent="0.25">
      <c r="A110" s="50">
        <f t="shared" si="1"/>
        <v>99</v>
      </c>
      <c r="B110" s="50">
        <v>8898</v>
      </c>
      <c r="C110" s="50">
        <v>243</v>
      </c>
      <c r="D110" s="50">
        <v>59</v>
      </c>
      <c r="E110" s="50">
        <v>302</v>
      </c>
    </row>
    <row r="111" spans="1:5" x14ac:dyDescent="0.25">
      <c r="A111" s="50">
        <f t="shared" si="1"/>
        <v>100</v>
      </c>
      <c r="B111" s="50">
        <v>9425</v>
      </c>
      <c r="C111" s="50">
        <v>243</v>
      </c>
      <c r="D111" s="50">
        <v>59</v>
      </c>
      <c r="E111" s="50">
        <v>302</v>
      </c>
    </row>
    <row r="112" spans="1:5" ht="15.75" thickBot="1" x14ac:dyDescent="0.3"/>
    <row r="113" spans="1:7" ht="16.5" thickTop="1" thickBot="1" x14ac:dyDescent="0.3">
      <c r="B113" s="365" t="s">
        <v>206</v>
      </c>
      <c r="C113" s="366"/>
      <c r="D113" s="366"/>
      <c r="E113" s="367"/>
    </row>
    <row r="114" spans="1:7" ht="15.75" thickTop="1" x14ac:dyDescent="0.25"/>
    <row r="115" spans="1:7" x14ac:dyDescent="0.25">
      <c r="A115" s="50" t="s">
        <v>207</v>
      </c>
      <c r="C115" s="51"/>
      <c r="D115" s="51"/>
      <c r="E115" s="51"/>
      <c r="G115" s="67"/>
    </row>
    <row r="116" spans="1:7" x14ac:dyDescent="0.25">
      <c r="A116" s="50" t="s">
        <v>208</v>
      </c>
      <c r="C116" s="51"/>
      <c r="D116" s="51"/>
      <c r="E116" s="68"/>
      <c r="F116" s="51"/>
      <c r="G116" s="67"/>
    </row>
    <row r="117" spans="1:7" x14ac:dyDescent="0.25">
      <c r="A117" s="50" t="s">
        <v>209</v>
      </c>
      <c r="C117" s="52"/>
      <c r="D117" s="52"/>
      <c r="E117" s="52"/>
      <c r="F117" s="51"/>
      <c r="G117" s="67"/>
    </row>
    <row r="118" spans="1:7" x14ac:dyDescent="0.25">
      <c r="A118" s="69" t="s">
        <v>210</v>
      </c>
      <c r="C118" s="70"/>
      <c r="D118" s="70"/>
      <c r="E118" s="58"/>
      <c r="G118" s="67"/>
    </row>
    <row r="119" spans="1:7" x14ac:dyDescent="0.25">
      <c r="C119" s="71"/>
      <c r="D119" s="71"/>
    </row>
    <row r="120" spans="1:7" ht="15.75" thickBot="1" x14ac:dyDescent="0.3"/>
    <row r="121" spans="1:7" ht="16.5" thickTop="1" thickBot="1" x14ac:dyDescent="0.3">
      <c r="B121" s="365" t="s">
        <v>211</v>
      </c>
      <c r="C121" s="366"/>
      <c r="D121" s="366"/>
      <c r="E121" s="367"/>
    </row>
    <row r="122" spans="1:7" ht="15.75" thickTop="1" x14ac:dyDescent="0.25">
      <c r="B122" s="50" t="s">
        <v>443</v>
      </c>
      <c r="D122" s="72"/>
    </row>
    <row r="124" spans="1:7" x14ac:dyDescent="0.25">
      <c r="B124" s="50" t="s">
        <v>444</v>
      </c>
      <c r="D124" s="73"/>
    </row>
    <row r="126" spans="1:7" ht="15.75" thickBot="1" x14ac:dyDescent="0.3"/>
    <row r="127" spans="1:7" ht="16.5" thickTop="1" thickBot="1" x14ac:dyDescent="0.3">
      <c r="B127" s="365" t="s">
        <v>212</v>
      </c>
      <c r="C127" s="366"/>
      <c r="D127" s="366"/>
      <c r="E127" s="367"/>
    </row>
    <row r="128" spans="1:7" ht="15.75" thickTop="1" x14ac:dyDescent="0.25">
      <c r="B128" s="50" t="s">
        <v>213</v>
      </c>
      <c r="D128" s="74"/>
    </row>
    <row r="130" spans="2:4" x14ac:dyDescent="0.25">
      <c r="B130" s="50" t="s">
        <v>214</v>
      </c>
      <c r="D130" s="75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7574-B821-4654-ABAE-FFE69E770793}">
  <sheetPr>
    <tabColor rgb="FF0000FF"/>
  </sheetPr>
  <dimension ref="A1:G44"/>
  <sheetViews>
    <sheetView showGridLines="0" zoomScaleNormal="100" workbookViewId="0"/>
  </sheetViews>
  <sheetFormatPr defaultColWidth="9.140625" defaultRowHeight="15" x14ac:dyDescent="0.25"/>
  <cols>
    <col min="1" max="1" width="9.140625" style="1"/>
    <col min="2" max="2" width="52.140625" style="1" customWidth="1"/>
    <col min="3" max="3" width="9.140625" style="1"/>
    <col min="4" max="7" width="11.85546875" style="1" customWidth="1"/>
    <col min="8" max="16384" width="9.140625" style="1"/>
  </cols>
  <sheetData>
    <row r="1" spans="1:7" ht="13.9" x14ac:dyDescent="0.25">
      <c r="A1" s="23" t="s">
        <v>132</v>
      </c>
    </row>
    <row r="2" spans="1:7" ht="13.9" x14ac:dyDescent="0.25">
      <c r="A2" s="23" t="s">
        <v>133</v>
      </c>
    </row>
    <row r="3" spans="1:7" x14ac:dyDescent="0.25">
      <c r="A3" s="23" t="s">
        <v>134</v>
      </c>
    </row>
    <row r="4" spans="1:7" x14ac:dyDescent="0.25">
      <c r="A4" s="23" t="s">
        <v>135</v>
      </c>
    </row>
    <row r="5" spans="1:7" ht="13.9" x14ac:dyDescent="0.25">
      <c r="A5" s="23" t="s">
        <v>136</v>
      </c>
    </row>
    <row r="6" spans="1:7" ht="13.9" x14ac:dyDescent="0.25">
      <c r="A6" s="23" t="s">
        <v>137</v>
      </c>
    </row>
    <row r="7" spans="1:7" ht="13.9" x14ac:dyDescent="0.25">
      <c r="A7" s="23"/>
    </row>
    <row r="8" spans="1:7" ht="13.9" x14ac:dyDescent="0.25">
      <c r="A8" s="2"/>
    </row>
    <row r="9" spans="1:7" x14ac:dyDescent="0.25">
      <c r="A9" s="346" t="s">
        <v>442</v>
      </c>
    </row>
    <row r="10" spans="1:7" ht="13.9" x14ac:dyDescent="0.25">
      <c r="B10" s="347"/>
    </row>
    <row r="11" spans="1:7" ht="13.9" x14ac:dyDescent="0.25">
      <c r="B11" s="347"/>
    </row>
    <row r="12" spans="1:7" x14ac:dyDescent="0.25">
      <c r="A12" s="348" t="s">
        <v>435</v>
      </c>
    </row>
    <row r="13" spans="1:7" ht="14.45" thickBot="1" x14ac:dyDescent="0.3">
      <c r="B13" s="23" t="s">
        <v>440</v>
      </c>
    </row>
    <row r="14" spans="1:7" ht="13.9" x14ac:dyDescent="0.25">
      <c r="B14" s="349"/>
      <c r="C14" s="350"/>
      <c r="D14" s="350"/>
      <c r="E14" s="350"/>
      <c r="F14" s="350"/>
      <c r="G14" s="351"/>
    </row>
    <row r="15" spans="1:7" ht="13.9" x14ac:dyDescent="0.25">
      <c r="B15" s="352"/>
      <c r="C15" s="353"/>
      <c r="D15" s="353"/>
      <c r="E15" s="353"/>
      <c r="F15" s="353"/>
      <c r="G15" s="354"/>
    </row>
    <row r="16" spans="1:7" ht="13.9" x14ac:dyDescent="0.25">
      <c r="B16" s="352"/>
      <c r="C16" s="353"/>
      <c r="D16" s="353"/>
      <c r="E16" s="353"/>
      <c r="F16" s="353"/>
      <c r="G16" s="354"/>
    </row>
    <row r="17" spans="1:7" ht="13.9" x14ac:dyDescent="0.25">
      <c r="B17" s="352"/>
      <c r="C17" s="353"/>
      <c r="D17" s="353"/>
      <c r="E17" s="353"/>
      <c r="F17" s="353"/>
      <c r="G17" s="354"/>
    </row>
    <row r="18" spans="1:7" ht="13.9" x14ac:dyDescent="0.25">
      <c r="B18" s="355"/>
      <c r="C18" s="353"/>
      <c r="D18" s="353"/>
      <c r="E18" s="353"/>
      <c r="F18" s="353"/>
      <c r="G18" s="354"/>
    </row>
    <row r="19" spans="1:7" ht="13.9" x14ac:dyDescent="0.25">
      <c r="B19" s="356"/>
      <c r="C19" s="353"/>
      <c r="D19" s="353"/>
      <c r="E19" s="353"/>
      <c r="F19" s="353"/>
      <c r="G19" s="354"/>
    </row>
    <row r="20" spans="1:7" ht="13.9" x14ac:dyDescent="0.25">
      <c r="B20" s="356"/>
      <c r="C20" s="353"/>
      <c r="D20" s="353"/>
      <c r="E20" s="353"/>
      <c r="F20" s="353"/>
      <c r="G20" s="354"/>
    </row>
    <row r="21" spans="1:7" ht="13.9" x14ac:dyDescent="0.25">
      <c r="B21" s="356"/>
      <c r="C21" s="353"/>
      <c r="D21" s="353"/>
      <c r="E21" s="353"/>
      <c r="F21" s="353"/>
      <c r="G21" s="354"/>
    </row>
    <row r="22" spans="1:7" ht="13.9" x14ac:dyDescent="0.25">
      <c r="B22" s="356"/>
      <c r="C22" s="353"/>
      <c r="D22" s="353"/>
      <c r="E22" s="353"/>
      <c r="F22" s="353"/>
      <c r="G22" s="354"/>
    </row>
    <row r="23" spans="1:7" ht="14.45" thickBot="1" x14ac:dyDescent="0.3">
      <c r="B23" s="357"/>
      <c r="C23" s="358"/>
      <c r="D23" s="358"/>
      <c r="E23" s="358"/>
      <c r="F23" s="358"/>
      <c r="G23" s="359"/>
    </row>
    <row r="25" spans="1:7" ht="13.9" x14ac:dyDescent="0.25">
      <c r="A25" s="11"/>
    </row>
    <row r="26" spans="1:7" ht="13.9" x14ac:dyDescent="0.25">
      <c r="A26" s="348"/>
    </row>
    <row r="27" spans="1:7" x14ac:dyDescent="0.25">
      <c r="A27" s="348" t="s">
        <v>436</v>
      </c>
    </row>
    <row r="28" spans="1:7" x14ac:dyDescent="0.25">
      <c r="A28" s="348"/>
    </row>
    <row r="29" spans="1:7" x14ac:dyDescent="0.25">
      <c r="A29" s="348"/>
      <c r="B29" s="1" t="s">
        <v>437</v>
      </c>
    </row>
    <row r="30" spans="1:7" x14ac:dyDescent="0.25">
      <c r="A30" s="348"/>
      <c r="B30" s="1" t="s">
        <v>438</v>
      </c>
    </row>
    <row r="31" spans="1:7" x14ac:dyDescent="0.25">
      <c r="A31" s="348"/>
      <c r="B31" s="1" t="s">
        <v>439</v>
      </c>
    </row>
    <row r="32" spans="1:7" x14ac:dyDescent="0.25">
      <c r="A32" s="348"/>
    </row>
    <row r="33" spans="1:7" x14ac:dyDescent="0.25">
      <c r="A33" s="1" t="s">
        <v>433</v>
      </c>
    </row>
    <row r="34" spans="1:7" ht="15.75" thickBot="1" x14ac:dyDescent="0.3">
      <c r="B34" s="23" t="s">
        <v>440</v>
      </c>
    </row>
    <row r="35" spans="1:7" x14ac:dyDescent="0.25">
      <c r="B35" s="360"/>
      <c r="C35" s="350"/>
      <c r="D35" s="350"/>
      <c r="E35" s="350"/>
      <c r="F35" s="350"/>
      <c r="G35" s="351"/>
    </row>
    <row r="36" spans="1:7" x14ac:dyDescent="0.25">
      <c r="B36" s="356"/>
      <c r="C36" s="353"/>
      <c r="D36" s="353"/>
      <c r="E36" s="353"/>
      <c r="F36" s="353"/>
      <c r="G36" s="354"/>
    </row>
    <row r="37" spans="1:7" x14ac:dyDescent="0.25">
      <c r="B37" s="356"/>
      <c r="C37" s="353"/>
      <c r="D37" s="353"/>
      <c r="E37" s="353"/>
      <c r="F37" s="353"/>
      <c r="G37" s="354"/>
    </row>
    <row r="38" spans="1:7" x14ac:dyDescent="0.25">
      <c r="B38" s="356"/>
      <c r="C38" s="353"/>
      <c r="D38" s="353"/>
      <c r="E38" s="353"/>
      <c r="F38" s="353"/>
      <c r="G38" s="354"/>
    </row>
    <row r="39" spans="1:7" x14ac:dyDescent="0.25">
      <c r="B39" s="356"/>
      <c r="C39" s="353"/>
      <c r="D39" s="353"/>
      <c r="E39" s="353"/>
      <c r="F39" s="353"/>
      <c r="G39" s="354"/>
    </row>
    <row r="40" spans="1:7" x14ac:dyDescent="0.25">
      <c r="B40" s="356"/>
      <c r="C40" s="353"/>
      <c r="D40" s="353"/>
      <c r="E40" s="353"/>
      <c r="F40" s="353"/>
      <c r="G40" s="354"/>
    </row>
    <row r="41" spans="1:7" x14ac:dyDescent="0.25">
      <c r="B41" s="356"/>
      <c r="C41" s="353"/>
      <c r="D41" s="353"/>
      <c r="E41" s="353"/>
      <c r="F41" s="353"/>
      <c r="G41" s="354"/>
    </row>
    <row r="42" spans="1:7" ht="15.75" thickBot="1" x14ac:dyDescent="0.3">
      <c r="B42" s="357"/>
      <c r="C42" s="358"/>
      <c r="D42" s="358"/>
      <c r="E42" s="358"/>
      <c r="F42" s="358"/>
      <c r="G42" s="359"/>
    </row>
    <row r="43" spans="1:7" ht="15.75" thickBot="1" x14ac:dyDescent="0.3"/>
    <row r="44" spans="1:7" ht="15.75" thickBot="1" x14ac:dyDescent="0.3">
      <c r="B44" s="1" t="s">
        <v>434</v>
      </c>
      <c r="C44" s="36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5546875" defaultRowHeight="15" x14ac:dyDescent="0.25"/>
  <cols>
    <col min="1" max="16384" width="8.85546875" style="22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E6EC-AB6D-4A99-B9EE-D45C06373D49}">
  <sheetPr>
    <tabColor rgb="FFFFC000"/>
  </sheetPr>
  <dimension ref="A1:AZ27"/>
  <sheetViews>
    <sheetView zoomScaleNormal="100" workbookViewId="0"/>
  </sheetViews>
  <sheetFormatPr defaultColWidth="11.42578125" defaultRowHeight="15" x14ac:dyDescent="0.25"/>
  <cols>
    <col min="1" max="1" width="61.28515625" style="18" customWidth="1"/>
    <col min="2" max="3" width="12.7109375" style="78" customWidth="1"/>
    <col min="4" max="4" width="12.7109375" style="18" customWidth="1"/>
    <col min="5" max="16384" width="11.42578125" style="18"/>
  </cols>
  <sheetData>
    <row r="1" spans="1:52" ht="14.45" thickBot="1" x14ac:dyDescent="0.3">
      <c r="A1" s="77"/>
    </row>
    <row r="2" spans="1:52" s="79" customFormat="1" thickBot="1" x14ac:dyDescent="0.25">
      <c r="A2" s="371" t="s">
        <v>128</v>
      </c>
      <c r="B2" s="372"/>
      <c r="C2" s="372"/>
      <c r="D2" s="373"/>
    </row>
    <row r="3" spans="1:52" s="79" customFormat="1" ht="14.45" thickBot="1" x14ac:dyDescent="0.3">
      <c r="A3" s="374" t="s">
        <v>58</v>
      </c>
      <c r="B3" s="375"/>
      <c r="C3" s="375"/>
      <c r="D3" s="376"/>
    </row>
    <row r="4" spans="1:52" ht="13.9" x14ac:dyDescent="0.25">
      <c r="A4" s="80"/>
      <c r="B4" s="81"/>
      <c r="C4" s="81"/>
      <c r="D4" s="82"/>
    </row>
    <row r="5" spans="1:52" ht="14.45" thickBot="1" x14ac:dyDescent="0.3">
      <c r="A5" s="83" t="s">
        <v>59</v>
      </c>
      <c r="B5" s="84">
        <v>2021</v>
      </c>
      <c r="C5" s="84">
        <v>2020</v>
      </c>
      <c r="D5" s="85">
        <v>2019</v>
      </c>
      <c r="AZ5" s="86"/>
    </row>
    <row r="6" spans="1:52" ht="14.45" thickBot="1" x14ac:dyDescent="0.3">
      <c r="A6" s="87" t="s">
        <v>60</v>
      </c>
      <c r="B6" s="88">
        <v>692.8648648648649</v>
      </c>
      <c r="C6" s="89">
        <v>701.81081081081084</v>
      </c>
      <c r="D6" s="89">
        <v>675.70270270270271</v>
      </c>
      <c r="AZ6" s="86"/>
    </row>
    <row r="7" spans="1:52" ht="13.9" x14ac:dyDescent="0.25">
      <c r="A7" s="87" t="s">
        <v>61</v>
      </c>
      <c r="B7" s="88">
        <v>295.37837837837839</v>
      </c>
      <c r="C7" s="89">
        <v>272.59459459459458</v>
      </c>
      <c r="D7" s="89">
        <v>289.97297297297297</v>
      </c>
    </row>
    <row r="8" spans="1:52" s="15" customFormat="1" ht="18" customHeight="1" thickBot="1" x14ac:dyDescent="0.3">
      <c r="A8" s="90" t="s">
        <v>62</v>
      </c>
      <c r="B8" s="91">
        <v>397.48648648648651</v>
      </c>
      <c r="C8" s="92">
        <v>429.21621621621625</v>
      </c>
      <c r="D8" s="92">
        <v>385.72972972972974</v>
      </c>
    </row>
    <row r="9" spans="1:52" ht="13.9" x14ac:dyDescent="0.25">
      <c r="A9" s="93" t="s">
        <v>63</v>
      </c>
      <c r="B9" s="94">
        <v>37.378378378378379</v>
      </c>
      <c r="C9" s="95">
        <v>25.837837837837839</v>
      </c>
      <c r="D9" s="95">
        <v>30.648648648648649</v>
      </c>
    </row>
    <row r="10" spans="1:52" s="15" customFormat="1" ht="14.45" thickBot="1" x14ac:dyDescent="0.3">
      <c r="A10" s="90" t="s">
        <v>64</v>
      </c>
      <c r="B10" s="91">
        <v>360.10810810810813</v>
      </c>
      <c r="C10" s="92">
        <v>403.37837837837844</v>
      </c>
      <c r="D10" s="92">
        <v>355.08108108108109</v>
      </c>
    </row>
    <row r="11" spans="1:52" ht="13.9" x14ac:dyDescent="0.25">
      <c r="A11" s="93" t="s">
        <v>65</v>
      </c>
      <c r="B11" s="88">
        <v>317.40540540540542</v>
      </c>
      <c r="C11" s="89">
        <v>345</v>
      </c>
      <c r="D11" s="89">
        <v>335.37837837837839</v>
      </c>
    </row>
    <row r="12" spans="1:52" ht="27.6" x14ac:dyDescent="0.25">
      <c r="A12" s="87" t="s">
        <v>66</v>
      </c>
      <c r="B12" s="88">
        <v>37.864864864864863</v>
      </c>
      <c r="C12" s="89">
        <v>103.83783783783784</v>
      </c>
      <c r="D12" s="89">
        <v>116.18918918918919</v>
      </c>
    </row>
    <row r="13" spans="1:52" ht="13.9" x14ac:dyDescent="0.25">
      <c r="A13" s="87" t="s">
        <v>67</v>
      </c>
      <c r="B13" s="96">
        <v>17.648648648648649</v>
      </c>
      <c r="C13" s="97">
        <v>5.4864864864864868</v>
      </c>
      <c r="D13" s="97">
        <v>6.5405405405405403</v>
      </c>
    </row>
    <row r="14" spans="1:52" ht="13.9" x14ac:dyDescent="0.25">
      <c r="A14" s="87" t="s">
        <v>68</v>
      </c>
      <c r="B14" s="96">
        <v>12.297297297297296</v>
      </c>
      <c r="C14" s="97">
        <v>4.4324324324324325</v>
      </c>
      <c r="D14" s="97">
        <v>16.72972972972973</v>
      </c>
    </row>
    <row r="15" spans="1:52" ht="13.9" x14ac:dyDescent="0.25">
      <c r="A15" s="87" t="s">
        <v>69</v>
      </c>
      <c r="B15" s="88">
        <v>28.45945945945946</v>
      </c>
      <c r="C15" s="97">
        <v>18.081081081081081</v>
      </c>
      <c r="D15" s="97">
        <v>2.9189189189189189</v>
      </c>
    </row>
    <row r="16" spans="1:52" s="15" customFormat="1" ht="14.45" thickBot="1" x14ac:dyDescent="0.3">
      <c r="A16" s="90" t="s">
        <v>70</v>
      </c>
      <c r="B16" s="91">
        <v>413.67567567567568</v>
      </c>
      <c r="C16" s="92">
        <v>476.83783783783787</v>
      </c>
      <c r="D16" s="92">
        <v>477.75675675675677</v>
      </c>
    </row>
    <row r="17" spans="1:4" ht="13.9" x14ac:dyDescent="0.25">
      <c r="A17" s="93" t="s">
        <v>71</v>
      </c>
      <c r="B17" s="94">
        <v>320.91891891891891</v>
      </c>
      <c r="C17" s="98">
        <v>359.27027027027026</v>
      </c>
      <c r="D17" s="98">
        <v>338.16216216216219</v>
      </c>
    </row>
    <row r="18" spans="1:4" ht="13.9" x14ac:dyDescent="0.25">
      <c r="A18" s="87" t="s">
        <v>72</v>
      </c>
      <c r="B18" s="88">
        <v>427.7837837837838</v>
      </c>
      <c r="C18" s="89">
        <v>510.48648648648646</v>
      </c>
      <c r="D18" s="89">
        <v>403.8648648648649</v>
      </c>
    </row>
    <row r="19" spans="1:4" ht="13.9" x14ac:dyDescent="0.25">
      <c r="A19" s="87" t="s">
        <v>73</v>
      </c>
      <c r="B19" s="88">
        <v>33.945945945945944</v>
      </c>
      <c r="C19" s="89">
        <v>156.1081081081081</v>
      </c>
      <c r="D19" s="89">
        <v>3</v>
      </c>
    </row>
    <row r="20" spans="1:4" ht="13.9" x14ac:dyDescent="0.25">
      <c r="A20" s="87" t="s">
        <v>74</v>
      </c>
      <c r="B20" s="96">
        <v>13.081081081081081</v>
      </c>
      <c r="C20" s="97">
        <v>19.189189189189189</v>
      </c>
      <c r="D20" s="97">
        <v>3.5945945945945947</v>
      </c>
    </row>
    <row r="21" spans="1:4" s="15" customFormat="1" ht="14.45" thickBot="1" x14ac:dyDescent="0.3">
      <c r="A21" s="90" t="s">
        <v>75</v>
      </c>
      <c r="B21" s="99">
        <v>795.72972972972968</v>
      </c>
      <c r="C21" s="100">
        <v>1045.0540540540539</v>
      </c>
      <c r="D21" s="100">
        <v>748.62162162162167</v>
      </c>
    </row>
    <row r="22" spans="1:4" s="15" customFormat="1" ht="14.45" thickBot="1" x14ac:dyDescent="0.3">
      <c r="A22" s="101" t="s">
        <v>76</v>
      </c>
      <c r="B22" s="102">
        <v>-21.945945945945937</v>
      </c>
      <c r="C22" s="103">
        <v>-164.8378378378377</v>
      </c>
      <c r="D22" s="103">
        <v>84.216216216216253</v>
      </c>
    </row>
    <row r="23" spans="1:4" s="15" customFormat="1" ht="14.45" thickBot="1" x14ac:dyDescent="0.3">
      <c r="A23" s="104" t="s">
        <v>77</v>
      </c>
      <c r="B23" s="105">
        <v>14.756756756756756</v>
      </c>
      <c r="C23" s="106">
        <v>18.243243243243242</v>
      </c>
      <c r="D23" s="106">
        <v>38.513513513513516</v>
      </c>
    </row>
    <row r="24" spans="1:4" s="15" customFormat="1" ht="14.45" thickBot="1" x14ac:dyDescent="0.3">
      <c r="A24" s="104" t="s">
        <v>78</v>
      </c>
      <c r="B24" s="107">
        <v>-36.702702702702695</v>
      </c>
      <c r="C24" s="103">
        <v>-183.08108108108092</v>
      </c>
      <c r="D24" s="103">
        <v>45.702702702702737</v>
      </c>
    </row>
    <row r="25" spans="1:4" ht="13.9" x14ac:dyDescent="0.25">
      <c r="A25" s="108"/>
      <c r="B25" s="109"/>
      <c r="C25" s="109"/>
      <c r="D25" s="108"/>
    </row>
    <row r="27" spans="1:4" x14ac:dyDescent="0.25">
      <c r="B27" s="110" t="s">
        <v>79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9D03-5817-46AF-A69A-683E01AEAA02}">
  <sheetPr>
    <tabColor rgb="FFFFC000"/>
  </sheetPr>
  <dimension ref="A1:AFW65"/>
  <sheetViews>
    <sheetView zoomScaleNormal="100" workbookViewId="0"/>
  </sheetViews>
  <sheetFormatPr defaultColWidth="9.28515625" defaultRowHeight="15" x14ac:dyDescent="0.25"/>
  <cols>
    <col min="1" max="1" width="77.7109375" style="18" bestFit="1" customWidth="1"/>
    <col min="2" max="2" width="14.42578125" style="119" customWidth="1"/>
    <col min="3" max="3" width="2.42578125" style="119" customWidth="1"/>
    <col min="4" max="4" width="14.42578125" style="119" customWidth="1"/>
    <col min="5" max="16384" width="9.28515625" style="18"/>
  </cols>
  <sheetData>
    <row r="1" spans="1:855" s="15" customFormat="1" ht="14.45" thickBot="1" x14ac:dyDescent="0.3"/>
    <row r="2" spans="1:855" ht="15.75" thickBot="1" x14ac:dyDescent="0.3">
      <c r="A2" s="371" t="s">
        <v>128</v>
      </c>
      <c r="B2" s="372"/>
      <c r="C2" s="372"/>
      <c r="D2" s="373"/>
    </row>
    <row r="3" spans="1:855" ht="14.45" thickBot="1" x14ac:dyDescent="0.3">
      <c r="A3" s="115" t="s">
        <v>80</v>
      </c>
      <c r="B3" s="116"/>
      <c r="C3" s="116"/>
      <c r="D3" s="117"/>
    </row>
    <row r="4" spans="1:855" ht="13.9" x14ac:dyDescent="0.25">
      <c r="A4" s="118"/>
      <c r="D4" s="120"/>
    </row>
    <row r="5" spans="1:855" ht="13.9" x14ac:dyDescent="0.25">
      <c r="A5" s="121" t="s">
        <v>59</v>
      </c>
      <c r="B5" s="122" t="s">
        <v>129</v>
      </c>
      <c r="C5" s="123"/>
      <c r="D5" s="124" t="s">
        <v>127</v>
      </c>
    </row>
    <row r="6" spans="1:855" s="126" customFormat="1" ht="13.9" x14ac:dyDescent="0.25">
      <c r="A6" s="125" t="s">
        <v>81</v>
      </c>
      <c r="D6" s="12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</row>
    <row r="7" spans="1:855" ht="13.9" x14ac:dyDescent="0.25">
      <c r="A7" s="118" t="s">
        <v>82</v>
      </c>
      <c r="B7" s="128">
        <v>4901.72972972973</v>
      </c>
      <c r="D7" s="120">
        <v>2620</v>
      </c>
    </row>
    <row r="8" spans="1:855" ht="13.9" x14ac:dyDescent="0.25">
      <c r="A8" s="118" t="s">
        <v>83</v>
      </c>
      <c r="B8" s="128">
        <v>313.67567567567568</v>
      </c>
      <c r="D8" s="120">
        <v>347.08108108108109</v>
      </c>
    </row>
    <row r="9" spans="1:855" ht="13.9" x14ac:dyDescent="0.25">
      <c r="A9" s="118" t="s">
        <v>84</v>
      </c>
      <c r="B9" s="128">
        <v>440.18918918918916</v>
      </c>
      <c r="D9" s="120">
        <v>606.91891891891896</v>
      </c>
    </row>
    <row r="10" spans="1:855" ht="13.9" x14ac:dyDescent="0.25">
      <c r="A10" s="118" t="s">
        <v>85</v>
      </c>
      <c r="B10" s="128">
        <v>542.72972972972968</v>
      </c>
      <c r="D10" s="120">
        <v>906.94594594594594</v>
      </c>
    </row>
    <row r="11" spans="1:855" ht="13.9" x14ac:dyDescent="0.25">
      <c r="A11" s="118" t="s">
        <v>86</v>
      </c>
      <c r="B11" s="128"/>
      <c r="D11" s="120"/>
    </row>
    <row r="12" spans="1:855" ht="13.9" x14ac:dyDescent="0.25">
      <c r="A12" s="118" t="s">
        <v>87</v>
      </c>
      <c r="B12" s="128">
        <v>4622.8108108108108</v>
      </c>
      <c r="D12" s="120">
        <v>5298.2432432432433</v>
      </c>
    </row>
    <row r="13" spans="1:855" ht="13.9" x14ac:dyDescent="0.25">
      <c r="A13" s="118" t="s">
        <v>88</v>
      </c>
      <c r="B13" s="128">
        <v>13112.162162162162</v>
      </c>
      <c r="D13" s="120">
        <v>13934.972972972973</v>
      </c>
    </row>
    <row r="14" spans="1:855" ht="15.6" x14ac:dyDescent="0.4">
      <c r="A14" s="118" t="s">
        <v>89</v>
      </c>
      <c r="B14" s="129">
        <v>2367.2162162162163</v>
      </c>
      <c r="D14" s="130">
        <v>2952.7837837837837</v>
      </c>
    </row>
    <row r="15" spans="1:855" ht="13.9" x14ac:dyDescent="0.25">
      <c r="A15" s="118" t="s">
        <v>90</v>
      </c>
      <c r="B15" s="128">
        <v>20102.18918918919</v>
      </c>
      <c r="D15" s="120">
        <v>22186</v>
      </c>
    </row>
    <row r="16" spans="1:855" ht="13.9" x14ac:dyDescent="0.25">
      <c r="A16" s="118" t="s">
        <v>91</v>
      </c>
      <c r="B16" s="128">
        <v>1519.6756756756756</v>
      </c>
      <c r="D16" s="120">
        <v>1988.7297297297298</v>
      </c>
    </row>
    <row r="17" spans="1:855" ht="13.9" x14ac:dyDescent="0.25">
      <c r="A17" s="118" t="s">
        <v>92</v>
      </c>
      <c r="B17" s="128">
        <v>27.756756756756758</v>
      </c>
      <c r="D17" s="120">
        <v>27.378378378378379</v>
      </c>
      <c r="G17" s="131"/>
    </row>
    <row r="18" spans="1:855" ht="13.9" x14ac:dyDescent="0.25">
      <c r="A18" s="118" t="s">
        <v>93</v>
      </c>
      <c r="B18" s="128">
        <v>11051.594594594595</v>
      </c>
      <c r="D18" s="120">
        <v>11560.783783783783</v>
      </c>
      <c r="F18" s="131"/>
    </row>
    <row r="19" spans="1:855" ht="13.9" x14ac:dyDescent="0.25">
      <c r="A19" s="118" t="s">
        <v>94</v>
      </c>
      <c r="B19" s="128">
        <v>86.648648648648646</v>
      </c>
      <c r="D19" s="120">
        <v>0</v>
      </c>
      <c r="F19" s="131"/>
    </row>
    <row r="20" spans="1:855" ht="13.9" x14ac:dyDescent="0.25">
      <c r="A20" s="118" t="s">
        <v>95</v>
      </c>
      <c r="B20" s="128">
        <v>75.78378378378379</v>
      </c>
      <c r="D20" s="120">
        <v>76.918918918918919</v>
      </c>
    </row>
    <row r="21" spans="1:855" ht="13.9" x14ac:dyDescent="0.25">
      <c r="A21" s="118" t="s">
        <v>96</v>
      </c>
      <c r="B21" s="128">
        <v>242.75675675675674</v>
      </c>
      <c r="D21" s="120">
        <v>272.37837837837839</v>
      </c>
    </row>
    <row r="22" spans="1:855" ht="13.9" x14ac:dyDescent="0.25">
      <c r="A22" s="118" t="s">
        <v>97</v>
      </c>
      <c r="B22" s="128">
        <v>3406.6216216216217</v>
      </c>
      <c r="D22" s="120">
        <v>3192.8918918918921</v>
      </c>
    </row>
    <row r="23" spans="1:855" ht="13.9" x14ac:dyDescent="0.25">
      <c r="A23" s="118" t="s">
        <v>98</v>
      </c>
      <c r="B23" s="128">
        <v>42.135135135135137</v>
      </c>
      <c r="D23" s="120">
        <v>34.729729729729726</v>
      </c>
      <c r="E23" s="132"/>
    </row>
    <row r="24" spans="1:855" s="136" customFormat="1" ht="14.45" thickBot="1" x14ac:dyDescent="0.3">
      <c r="A24" s="133" t="s">
        <v>99</v>
      </c>
      <c r="B24" s="134">
        <v>234.21621621621622</v>
      </c>
      <c r="C24" s="119"/>
      <c r="D24" s="135">
        <v>209.78378378378378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18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18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  <c r="AAF24" s="18"/>
      <c r="AAG24" s="18"/>
      <c r="AAH24" s="18"/>
      <c r="AAI24" s="18"/>
      <c r="AAJ24" s="18"/>
      <c r="AAK24" s="18"/>
      <c r="AAL24" s="18"/>
      <c r="AAM24" s="18"/>
      <c r="AAN24" s="18"/>
      <c r="AAO24" s="18"/>
      <c r="AAP24" s="18"/>
      <c r="AAQ24" s="18"/>
      <c r="AAR24" s="18"/>
      <c r="AAS24" s="18"/>
      <c r="AAT24" s="18"/>
      <c r="AAU24" s="18"/>
      <c r="AAV24" s="18"/>
      <c r="AAW24" s="18"/>
      <c r="AAX24" s="18"/>
      <c r="AAY24" s="18"/>
      <c r="AAZ24" s="18"/>
      <c r="ABA24" s="18"/>
      <c r="ABB24" s="18"/>
      <c r="ABC24" s="18"/>
      <c r="ABD24" s="18"/>
      <c r="ABE24" s="18"/>
      <c r="ABF24" s="18"/>
      <c r="ABG24" s="18"/>
      <c r="ABH24" s="18"/>
      <c r="ABI24" s="18"/>
      <c r="ABJ24" s="18"/>
      <c r="ABK24" s="18"/>
      <c r="ABL24" s="18"/>
      <c r="ABM24" s="18"/>
      <c r="ABN24" s="18"/>
      <c r="ABO24" s="18"/>
      <c r="ABP24" s="18"/>
      <c r="ABQ24" s="18"/>
      <c r="ABR24" s="18"/>
      <c r="ABS24" s="18"/>
      <c r="ABT24" s="18"/>
      <c r="ABU24" s="18"/>
      <c r="ABV24" s="18"/>
      <c r="ABW24" s="18"/>
      <c r="ABX24" s="18"/>
      <c r="ABY24" s="18"/>
      <c r="ABZ24" s="18"/>
      <c r="ACA24" s="18"/>
      <c r="ACB24" s="18"/>
      <c r="ACC24" s="18"/>
      <c r="ACD24" s="18"/>
      <c r="ACE24" s="18"/>
      <c r="ACF24" s="18"/>
      <c r="ACG24" s="18"/>
      <c r="ACH24" s="18"/>
      <c r="ACI24" s="18"/>
      <c r="ACJ24" s="18"/>
      <c r="ACK24" s="18"/>
      <c r="ACL24" s="18"/>
      <c r="ACM24" s="18"/>
      <c r="ACN24" s="18"/>
      <c r="ACO24" s="18"/>
      <c r="ACP24" s="18"/>
      <c r="ACQ24" s="18"/>
      <c r="ACR24" s="18"/>
      <c r="ACS24" s="18"/>
      <c r="ACT24" s="18"/>
      <c r="ACU24" s="18"/>
      <c r="ACV24" s="18"/>
      <c r="ACW24" s="18"/>
      <c r="ACX24" s="18"/>
      <c r="ACY24" s="18"/>
      <c r="ACZ24" s="18"/>
      <c r="ADA24" s="18"/>
      <c r="ADB24" s="18"/>
      <c r="ADC24" s="18"/>
      <c r="ADD24" s="18"/>
      <c r="ADE24" s="18"/>
      <c r="ADF24" s="18"/>
      <c r="ADG24" s="18"/>
      <c r="ADH24" s="18"/>
      <c r="ADI24" s="18"/>
      <c r="ADJ24" s="18"/>
      <c r="ADK24" s="18"/>
      <c r="ADL24" s="18"/>
      <c r="ADM24" s="18"/>
      <c r="ADN24" s="18"/>
      <c r="ADO24" s="18"/>
      <c r="ADP24" s="18"/>
      <c r="ADQ24" s="18"/>
      <c r="ADR24" s="18"/>
      <c r="ADS24" s="18"/>
      <c r="ADT24" s="18"/>
      <c r="ADU24" s="18"/>
      <c r="ADV24" s="18"/>
      <c r="ADW24" s="18"/>
      <c r="ADX24" s="18"/>
      <c r="ADY24" s="18"/>
      <c r="ADZ24" s="18"/>
      <c r="AEA24" s="18"/>
      <c r="AEB24" s="18"/>
      <c r="AEC24" s="18"/>
      <c r="AED24" s="18"/>
      <c r="AEE24" s="18"/>
      <c r="AEF24" s="18"/>
      <c r="AEG24" s="18"/>
      <c r="AEH24" s="18"/>
      <c r="AEI24" s="18"/>
      <c r="AEJ24" s="18"/>
      <c r="AEK24" s="18"/>
      <c r="AEL24" s="18"/>
      <c r="AEM24" s="18"/>
      <c r="AEN24" s="18"/>
      <c r="AEO24" s="18"/>
      <c r="AEP24" s="18"/>
      <c r="AEQ24" s="18"/>
      <c r="AER24" s="18"/>
      <c r="AES24" s="18"/>
      <c r="AET24" s="18"/>
      <c r="AEU24" s="18"/>
      <c r="AEV24" s="18"/>
      <c r="AEW24" s="18"/>
      <c r="AEX24" s="18"/>
      <c r="AEY24" s="18"/>
      <c r="AEZ24" s="18"/>
      <c r="AFA24" s="18"/>
      <c r="AFB24" s="18"/>
      <c r="AFC24" s="18"/>
      <c r="AFD24" s="18"/>
      <c r="AFE24" s="18"/>
      <c r="AFF24" s="18"/>
      <c r="AFG24" s="18"/>
      <c r="AFH24" s="18"/>
      <c r="AFI24" s="18"/>
      <c r="AFJ24" s="18"/>
      <c r="AFK24" s="18"/>
      <c r="AFL24" s="18"/>
      <c r="AFM24" s="18"/>
      <c r="AFN24" s="18"/>
      <c r="AFO24" s="18"/>
      <c r="AFP24" s="18"/>
      <c r="AFQ24" s="18"/>
      <c r="AFR24" s="18"/>
      <c r="AFS24" s="18"/>
      <c r="AFT24" s="18"/>
      <c r="AFU24" s="18"/>
      <c r="AFV24" s="18"/>
      <c r="AFW24" s="18"/>
    </row>
    <row r="25" spans="1:855" s="136" customFormat="1" ht="14.45" thickBot="1" x14ac:dyDescent="0.3">
      <c r="A25" s="137" t="s">
        <v>100</v>
      </c>
      <c r="B25" s="138">
        <v>42987.702702702707</v>
      </c>
      <c r="C25" s="138"/>
      <c r="D25" s="139">
        <v>44030.54054054054</v>
      </c>
      <c r="E25" s="18"/>
      <c r="F25" s="18"/>
      <c r="G25" s="131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J25" s="18"/>
      <c r="ACK25" s="18"/>
      <c r="ACL25" s="18"/>
      <c r="ACM25" s="18"/>
      <c r="ACN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</row>
    <row r="26" spans="1:855" ht="13.9" x14ac:dyDescent="0.25">
      <c r="A26" s="140"/>
      <c r="B26" s="131"/>
      <c r="D26" s="120"/>
      <c r="G26" s="131"/>
      <c r="I26" s="131"/>
    </row>
    <row r="27" spans="1:855" ht="13.9" x14ac:dyDescent="0.25">
      <c r="A27" s="140" t="s">
        <v>101</v>
      </c>
      <c r="D27" s="120"/>
      <c r="I27" s="131"/>
    </row>
    <row r="28" spans="1:855" x14ac:dyDescent="0.25">
      <c r="A28" s="118" t="s">
        <v>102</v>
      </c>
      <c r="B28" s="128">
        <v>14870.378378378378</v>
      </c>
      <c r="D28" s="120">
        <v>15323.621621621622</v>
      </c>
    </row>
    <row r="29" spans="1:855" x14ac:dyDescent="0.25">
      <c r="A29" s="118" t="s">
        <v>103</v>
      </c>
      <c r="B29" s="128">
        <v>695.67567567567562</v>
      </c>
      <c r="C29" s="128"/>
      <c r="D29" s="120">
        <v>264.94594594594594</v>
      </c>
      <c r="F29" s="131"/>
    </row>
    <row r="30" spans="1:855" x14ac:dyDescent="0.25">
      <c r="A30" s="118" t="s">
        <v>104</v>
      </c>
      <c r="B30" s="128">
        <v>97.243243243243242</v>
      </c>
      <c r="C30" s="128"/>
      <c r="D30" s="120">
        <v>88.378378378378372</v>
      </c>
    </row>
    <row r="31" spans="1:855" x14ac:dyDescent="0.25">
      <c r="A31" s="118" t="s">
        <v>105</v>
      </c>
      <c r="B31" s="128"/>
      <c r="C31" s="128"/>
      <c r="D31" s="120"/>
    </row>
    <row r="32" spans="1:855" x14ac:dyDescent="0.25">
      <c r="A32" s="118" t="s">
        <v>106</v>
      </c>
      <c r="B32" s="128">
        <v>1541.3243243243244</v>
      </c>
      <c r="C32" s="128"/>
      <c r="D32" s="120">
        <v>1413.6216216216217</v>
      </c>
    </row>
    <row r="33" spans="1:855" x14ac:dyDescent="0.25">
      <c r="A33" s="118" t="s">
        <v>107</v>
      </c>
      <c r="B33" s="128">
        <v>12536.702702702703</v>
      </c>
      <c r="C33" s="128"/>
      <c r="D33" s="120">
        <v>13353.405405405405</v>
      </c>
    </row>
    <row r="34" spans="1:855" x14ac:dyDescent="0.25">
      <c r="A34" s="118" t="s">
        <v>108</v>
      </c>
      <c r="B34" s="128">
        <v>1634.918918918919</v>
      </c>
      <c r="C34" s="128"/>
      <c r="D34" s="120">
        <v>1212.2162162162163</v>
      </c>
    </row>
    <row r="35" spans="1:855" ht="17.25" x14ac:dyDescent="0.4">
      <c r="A35" s="118" t="s">
        <v>109</v>
      </c>
      <c r="B35" s="129">
        <v>16</v>
      </c>
      <c r="C35" s="128"/>
      <c r="D35" s="130">
        <v>230.32432432432432</v>
      </c>
    </row>
    <row r="36" spans="1:855" x14ac:dyDescent="0.25">
      <c r="A36" s="118" t="s">
        <v>110</v>
      </c>
      <c r="B36" s="128">
        <v>15728.945945945947</v>
      </c>
      <c r="C36" s="128"/>
      <c r="D36" s="120">
        <v>16209.567567567568</v>
      </c>
    </row>
    <row r="37" spans="1:855" x14ac:dyDescent="0.25">
      <c r="A37" s="118" t="s">
        <v>111</v>
      </c>
      <c r="B37" s="128">
        <v>467.43243243243245</v>
      </c>
      <c r="C37" s="128"/>
      <c r="D37" s="120">
        <v>757.02702702702697</v>
      </c>
    </row>
    <row r="38" spans="1:855" x14ac:dyDescent="0.25">
      <c r="A38" s="118" t="s">
        <v>22</v>
      </c>
      <c r="B38" s="128">
        <v>4201.0810810810808</v>
      </c>
      <c r="D38" s="120">
        <v>4729.864864864865</v>
      </c>
    </row>
    <row r="39" spans="1:855" x14ac:dyDescent="0.25">
      <c r="A39" s="118" t="s">
        <v>112</v>
      </c>
      <c r="B39" s="128">
        <v>296.56756756756755</v>
      </c>
      <c r="D39" s="120">
        <v>248.83783783783784</v>
      </c>
    </row>
    <row r="40" spans="1:855" x14ac:dyDescent="0.25">
      <c r="A40" s="118" t="s">
        <v>113</v>
      </c>
      <c r="B40" s="128">
        <v>35.918918918918919</v>
      </c>
      <c r="D40" s="120">
        <v>45.918918918918919</v>
      </c>
    </row>
    <row r="41" spans="1:855" x14ac:dyDescent="0.25">
      <c r="A41" s="118" t="s">
        <v>114</v>
      </c>
      <c r="B41" s="128">
        <v>13.135135135135135</v>
      </c>
      <c r="D41" s="120">
        <v>20.162162162162161</v>
      </c>
    </row>
    <row r="42" spans="1:855" x14ac:dyDescent="0.25">
      <c r="A42" s="118" t="s">
        <v>115</v>
      </c>
      <c r="B42" s="128">
        <v>4657.1891891891892</v>
      </c>
      <c r="D42" s="120">
        <v>4324.7567567567567</v>
      </c>
    </row>
    <row r="43" spans="1:855" x14ac:dyDescent="0.25">
      <c r="A43" s="118" t="s">
        <v>116</v>
      </c>
      <c r="B43" s="119">
        <v>172.24324324324326</v>
      </c>
      <c r="D43" s="120">
        <v>189.72972972972974</v>
      </c>
    </row>
    <row r="44" spans="1:855" s="145" customFormat="1" thickBot="1" x14ac:dyDescent="0.25">
      <c r="A44" s="141" t="s">
        <v>117</v>
      </c>
      <c r="B44" s="142">
        <v>41235.810810810799</v>
      </c>
      <c r="C44" s="142"/>
      <c r="D44" s="143">
        <v>42202.810810810814</v>
      </c>
      <c r="E44" s="15"/>
      <c r="F44" s="144"/>
      <c r="G44" s="144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</row>
    <row r="45" spans="1:855" x14ac:dyDescent="0.25">
      <c r="A45" s="118" t="s">
        <v>118</v>
      </c>
      <c r="B45" s="119">
        <v>95.432432432432435</v>
      </c>
      <c r="D45" s="120">
        <v>95.432432432432435</v>
      </c>
    </row>
    <row r="46" spans="1:855" x14ac:dyDescent="0.25">
      <c r="A46" s="118" t="s">
        <v>119</v>
      </c>
      <c r="B46" s="119">
        <v>912.56756756756761</v>
      </c>
      <c r="D46" s="120">
        <v>907.35135135135135</v>
      </c>
    </row>
    <row r="47" spans="1:855" x14ac:dyDescent="0.25">
      <c r="A47" s="118" t="s">
        <v>120</v>
      </c>
      <c r="B47" s="119">
        <v>513.16216216216219</v>
      </c>
      <c r="D47" s="120">
        <v>572.48648648648646</v>
      </c>
    </row>
    <row r="48" spans="1:855" x14ac:dyDescent="0.25">
      <c r="A48" s="133" t="s">
        <v>121</v>
      </c>
      <c r="B48" s="146">
        <v>95.945945945945951</v>
      </c>
      <c r="C48" s="146"/>
      <c r="D48" s="147">
        <v>119.02702702702703</v>
      </c>
    </row>
    <row r="49" spans="1:855" s="145" customFormat="1" thickBot="1" x14ac:dyDescent="0.25">
      <c r="A49" s="141" t="s">
        <v>122</v>
      </c>
      <c r="B49" s="142">
        <v>1617.1081081081081</v>
      </c>
      <c r="C49" s="142"/>
      <c r="D49" s="143">
        <v>1694.2972972972973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  <c r="SI49" s="15"/>
      <c r="SJ49" s="15"/>
      <c r="SK49" s="15"/>
      <c r="SL49" s="15"/>
      <c r="SM49" s="15"/>
      <c r="SN49" s="15"/>
      <c r="SO49" s="15"/>
      <c r="SP49" s="15"/>
      <c r="SQ49" s="15"/>
      <c r="SR49" s="15"/>
      <c r="SS49" s="15"/>
      <c r="ST49" s="15"/>
      <c r="SU49" s="15"/>
      <c r="SV49" s="15"/>
      <c r="SW49" s="15"/>
      <c r="SX49" s="15"/>
      <c r="SY49" s="15"/>
      <c r="SZ49" s="15"/>
      <c r="TA49" s="15"/>
      <c r="TB49" s="15"/>
      <c r="TC49" s="15"/>
      <c r="TD49" s="15"/>
      <c r="TE49" s="15"/>
      <c r="TF49" s="15"/>
      <c r="TG49" s="15"/>
      <c r="TH49" s="15"/>
      <c r="TI49" s="15"/>
      <c r="TJ49" s="15"/>
      <c r="TK49" s="15"/>
      <c r="TL49" s="15"/>
      <c r="TM49" s="15"/>
      <c r="TN49" s="15"/>
      <c r="TO49" s="15"/>
      <c r="TP49" s="15"/>
      <c r="TQ49" s="15"/>
      <c r="TR49" s="15"/>
      <c r="TS49" s="15"/>
      <c r="TT49" s="15"/>
      <c r="TU49" s="15"/>
      <c r="TV49" s="15"/>
      <c r="TW49" s="15"/>
      <c r="TX49" s="15"/>
      <c r="TY49" s="15"/>
      <c r="TZ49" s="15"/>
      <c r="UA49" s="15"/>
      <c r="UB49" s="15"/>
      <c r="UC49" s="15"/>
      <c r="UD49" s="15"/>
      <c r="UE49" s="15"/>
      <c r="UF49" s="15"/>
      <c r="UG49" s="15"/>
      <c r="UH49" s="15"/>
      <c r="UI49" s="15"/>
      <c r="UJ49" s="15"/>
      <c r="UK49" s="15"/>
      <c r="UL49" s="15"/>
      <c r="UM49" s="15"/>
      <c r="UN49" s="15"/>
      <c r="UO49" s="15"/>
      <c r="UP49" s="15"/>
      <c r="UQ49" s="15"/>
      <c r="UR49" s="15"/>
      <c r="US49" s="15"/>
      <c r="UT49" s="15"/>
      <c r="UU49" s="15"/>
      <c r="UV49" s="15"/>
      <c r="UW49" s="15"/>
      <c r="UX49" s="15"/>
      <c r="UY49" s="15"/>
      <c r="UZ49" s="15"/>
      <c r="VA49" s="15"/>
      <c r="VB49" s="15"/>
      <c r="VC49" s="15"/>
      <c r="VD49" s="15"/>
      <c r="VE49" s="15"/>
      <c r="VF49" s="15"/>
      <c r="VG49" s="15"/>
      <c r="VH49" s="15"/>
      <c r="VI49" s="15"/>
      <c r="VJ49" s="15"/>
      <c r="VK49" s="15"/>
      <c r="VL49" s="15"/>
      <c r="VM49" s="15"/>
      <c r="VN49" s="15"/>
      <c r="VO49" s="15"/>
      <c r="VP49" s="15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  <c r="WS49" s="15"/>
      <c r="WT49" s="15"/>
      <c r="WU49" s="15"/>
      <c r="WV49" s="15"/>
      <c r="WW49" s="15"/>
      <c r="WX49" s="15"/>
      <c r="WY49" s="15"/>
      <c r="WZ49" s="15"/>
      <c r="XA49" s="15"/>
      <c r="XB49" s="15"/>
      <c r="XC49" s="15"/>
      <c r="XD49" s="15"/>
      <c r="XE49" s="15"/>
      <c r="XF49" s="15"/>
      <c r="XG49" s="15"/>
      <c r="XH49" s="15"/>
      <c r="XI49" s="15"/>
      <c r="XJ49" s="15"/>
      <c r="XK49" s="15"/>
      <c r="XL49" s="15"/>
      <c r="XM49" s="15"/>
      <c r="XN49" s="15"/>
      <c r="XO49" s="15"/>
      <c r="XP49" s="15"/>
      <c r="XQ49" s="15"/>
      <c r="XR49" s="15"/>
      <c r="XS49" s="15"/>
      <c r="XT49" s="15"/>
      <c r="XU49" s="15"/>
      <c r="XV49" s="15"/>
      <c r="XW49" s="15"/>
      <c r="XX49" s="15"/>
      <c r="XY49" s="15"/>
      <c r="XZ49" s="15"/>
      <c r="YA49" s="15"/>
      <c r="YB49" s="15"/>
      <c r="YC49" s="15"/>
      <c r="YD49" s="15"/>
      <c r="YE49" s="15"/>
      <c r="YF49" s="15"/>
      <c r="YG49" s="15"/>
      <c r="YH49" s="15"/>
      <c r="YI49" s="15"/>
      <c r="YJ49" s="15"/>
      <c r="YK49" s="15"/>
      <c r="YL49" s="15"/>
      <c r="YM49" s="15"/>
      <c r="YN49" s="15"/>
      <c r="YO49" s="15"/>
      <c r="YP49" s="15"/>
      <c r="YQ49" s="15"/>
      <c r="YR49" s="15"/>
      <c r="YS49" s="15"/>
      <c r="YT49" s="15"/>
      <c r="YU49" s="15"/>
      <c r="YV49" s="15"/>
      <c r="YW49" s="15"/>
      <c r="YX49" s="15"/>
      <c r="YY49" s="15"/>
      <c r="YZ49" s="15"/>
      <c r="ZA49" s="15"/>
      <c r="ZB49" s="15"/>
      <c r="ZC49" s="15"/>
      <c r="ZD49" s="15"/>
      <c r="ZE49" s="15"/>
      <c r="ZF49" s="15"/>
      <c r="ZG49" s="15"/>
      <c r="ZH49" s="15"/>
      <c r="ZI49" s="15"/>
      <c r="ZJ49" s="15"/>
      <c r="ZK49" s="15"/>
      <c r="ZL49" s="15"/>
      <c r="ZM49" s="15"/>
      <c r="ZN49" s="15"/>
      <c r="ZO49" s="15"/>
      <c r="ZP49" s="15"/>
      <c r="ZQ49" s="15"/>
      <c r="ZR49" s="15"/>
      <c r="ZS49" s="15"/>
      <c r="ZT49" s="15"/>
      <c r="ZU49" s="15"/>
      <c r="ZV49" s="15"/>
      <c r="ZW49" s="15"/>
      <c r="ZX49" s="15"/>
      <c r="ZY49" s="15"/>
      <c r="ZZ49" s="15"/>
      <c r="AAA49" s="15"/>
      <c r="AAB49" s="15"/>
      <c r="AAC49" s="15"/>
      <c r="AAD49" s="15"/>
      <c r="AAE49" s="15"/>
      <c r="AAF49" s="15"/>
      <c r="AAG49" s="15"/>
      <c r="AAH49" s="15"/>
      <c r="AAI49" s="15"/>
      <c r="AAJ49" s="15"/>
      <c r="AAK49" s="15"/>
      <c r="AAL49" s="15"/>
      <c r="AAM49" s="15"/>
      <c r="AAN49" s="15"/>
      <c r="AAO49" s="15"/>
      <c r="AAP49" s="15"/>
      <c r="AAQ49" s="15"/>
      <c r="AAR49" s="15"/>
      <c r="AAS49" s="15"/>
      <c r="AAT49" s="15"/>
      <c r="AAU49" s="15"/>
      <c r="AAV49" s="15"/>
      <c r="AAW49" s="15"/>
      <c r="AAX49" s="15"/>
      <c r="AAY49" s="15"/>
      <c r="AAZ49" s="15"/>
      <c r="ABA49" s="15"/>
      <c r="ABB49" s="15"/>
      <c r="ABC49" s="15"/>
      <c r="ABD49" s="15"/>
      <c r="ABE49" s="15"/>
      <c r="ABF49" s="15"/>
      <c r="ABG49" s="15"/>
      <c r="ABH49" s="15"/>
      <c r="ABI49" s="15"/>
      <c r="ABJ49" s="15"/>
      <c r="ABK49" s="15"/>
      <c r="ABL49" s="15"/>
      <c r="ABM49" s="15"/>
      <c r="ABN49" s="15"/>
      <c r="ABO49" s="15"/>
      <c r="ABP49" s="15"/>
      <c r="ABQ49" s="15"/>
      <c r="ABR49" s="15"/>
      <c r="ABS49" s="15"/>
      <c r="ABT49" s="15"/>
      <c r="ABU49" s="15"/>
      <c r="ABV49" s="15"/>
      <c r="ABW49" s="15"/>
      <c r="ABX49" s="15"/>
      <c r="ABY49" s="15"/>
      <c r="ABZ49" s="15"/>
      <c r="ACA49" s="15"/>
      <c r="ACB49" s="15"/>
      <c r="ACC49" s="15"/>
      <c r="ACD49" s="15"/>
      <c r="ACE49" s="15"/>
      <c r="ACF49" s="15"/>
      <c r="ACG49" s="15"/>
      <c r="ACH49" s="15"/>
      <c r="ACI49" s="15"/>
      <c r="ACJ49" s="15"/>
      <c r="ACK49" s="15"/>
      <c r="ACL49" s="15"/>
      <c r="ACM49" s="15"/>
      <c r="ACN49" s="15"/>
      <c r="ACO49" s="15"/>
      <c r="ACP49" s="15"/>
      <c r="ACQ49" s="15"/>
      <c r="ACR49" s="15"/>
      <c r="ACS49" s="15"/>
      <c r="ACT49" s="15"/>
      <c r="ACU49" s="15"/>
      <c r="ACV49" s="15"/>
      <c r="ACW49" s="15"/>
      <c r="ACX49" s="15"/>
      <c r="ACY49" s="15"/>
      <c r="ACZ49" s="15"/>
      <c r="ADA49" s="15"/>
      <c r="ADB49" s="15"/>
      <c r="ADC49" s="15"/>
      <c r="ADD49" s="15"/>
      <c r="ADE49" s="15"/>
      <c r="ADF49" s="15"/>
      <c r="ADG49" s="15"/>
      <c r="ADH49" s="15"/>
      <c r="ADI49" s="15"/>
      <c r="ADJ49" s="15"/>
      <c r="ADK49" s="15"/>
      <c r="ADL49" s="15"/>
      <c r="ADM49" s="15"/>
      <c r="ADN49" s="15"/>
      <c r="ADO49" s="15"/>
      <c r="ADP49" s="15"/>
      <c r="ADQ49" s="15"/>
      <c r="ADR49" s="15"/>
      <c r="ADS49" s="15"/>
      <c r="ADT49" s="15"/>
      <c r="ADU49" s="15"/>
      <c r="ADV49" s="15"/>
      <c r="ADW49" s="15"/>
      <c r="ADX49" s="15"/>
      <c r="ADY49" s="15"/>
      <c r="ADZ49" s="15"/>
      <c r="AEA49" s="15"/>
      <c r="AEB49" s="15"/>
      <c r="AEC49" s="15"/>
      <c r="AED49" s="15"/>
      <c r="AEE49" s="15"/>
      <c r="AEF49" s="15"/>
      <c r="AEG49" s="15"/>
      <c r="AEH49" s="15"/>
      <c r="AEI49" s="15"/>
      <c r="AEJ49" s="15"/>
      <c r="AEK49" s="15"/>
      <c r="AEL49" s="15"/>
      <c r="AEM49" s="15"/>
      <c r="AEN49" s="15"/>
      <c r="AEO49" s="15"/>
      <c r="AEP49" s="15"/>
      <c r="AEQ49" s="15"/>
      <c r="AER49" s="15"/>
      <c r="AES49" s="15"/>
      <c r="AET49" s="15"/>
      <c r="AEU49" s="15"/>
      <c r="AEV49" s="15"/>
      <c r="AEW49" s="15"/>
      <c r="AEX49" s="15"/>
      <c r="AEY49" s="15"/>
      <c r="AEZ49" s="15"/>
      <c r="AFA49" s="15"/>
      <c r="AFB49" s="15"/>
      <c r="AFC49" s="15"/>
      <c r="AFD49" s="15"/>
      <c r="AFE49" s="15"/>
      <c r="AFF49" s="15"/>
      <c r="AFG49" s="15"/>
      <c r="AFH49" s="15"/>
      <c r="AFI49" s="15"/>
      <c r="AFJ49" s="15"/>
      <c r="AFK49" s="15"/>
      <c r="AFL49" s="15"/>
      <c r="AFM49" s="15"/>
      <c r="AFN49" s="15"/>
      <c r="AFO49" s="15"/>
      <c r="AFP49" s="15"/>
      <c r="AFQ49" s="15"/>
      <c r="AFR49" s="15"/>
      <c r="AFS49" s="15"/>
      <c r="AFT49" s="15"/>
      <c r="AFU49" s="15"/>
      <c r="AFV49" s="15"/>
      <c r="AFW49" s="15"/>
    </row>
    <row r="50" spans="1:855" x14ac:dyDescent="0.25">
      <c r="A50" s="118" t="s">
        <v>123</v>
      </c>
      <c r="B50" s="119">
        <v>126.18918918918919</v>
      </c>
      <c r="D50" s="120">
        <v>126.35135135135135</v>
      </c>
    </row>
    <row r="51" spans="1:855" s="136" customFormat="1" ht="15.75" thickBot="1" x14ac:dyDescent="0.3">
      <c r="A51" s="148" t="s">
        <v>124</v>
      </c>
      <c r="B51" s="149">
        <v>8.5405405405405403</v>
      </c>
      <c r="C51" s="149"/>
      <c r="D51" s="150">
        <v>7.2972972972972974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  <c r="IX51" s="18"/>
      <c r="IY51" s="18"/>
      <c r="IZ51" s="18"/>
      <c r="JA51" s="18"/>
      <c r="JB51" s="18"/>
      <c r="JC51" s="18"/>
      <c r="JD51" s="18"/>
      <c r="JE51" s="18"/>
      <c r="JF51" s="18"/>
      <c r="JG51" s="18"/>
      <c r="JH51" s="18"/>
      <c r="JI51" s="18"/>
      <c r="JJ51" s="18"/>
      <c r="JK51" s="18"/>
      <c r="JL51" s="18"/>
      <c r="JM51" s="18"/>
      <c r="JN51" s="18"/>
      <c r="JO51" s="18"/>
      <c r="JP51" s="18"/>
      <c r="JQ51" s="18"/>
      <c r="JR51" s="18"/>
      <c r="JS51" s="18"/>
      <c r="JT51" s="18"/>
      <c r="JU51" s="18"/>
      <c r="JV51" s="18"/>
      <c r="JW51" s="18"/>
      <c r="JX51" s="18"/>
      <c r="JY51" s="18"/>
      <c r="JZ51" s="18"/>
      <c r="KA51" s="18"/>
      <c r="KB51" s="18"/>
      <c r="KC51" s="18"/>
      <c r="KD51" s="18"/>
      <c r="KE51" s="18"/>
      <c r="KF51" s="18"/>
      <c r="KG51" s="18"/>
      <c r="KH51" s="18"/>
      <c r="KI51" s="18"/>
      <c r="KJ51" s="18"/>
      <c r="KK51" s="18"/>
      <c r="KL51" s="18"/>
      <c r="KM51" s="18"/>
      <c r="KN51" s="18"/>
      <c r="KO51" s="18"/>
      <c r="KP51" s="18"/>
      <c r="KQ51" s="18"/>
      <c r="KR51" s="18"/>
      <c r="KS51" s="18"/>
      <c r="KT51" s="18"/>
      <c r="KU51" s="18"/>
      <c r="KV51" s="18"/>
      <c r="KW51" s="18"/>
      <c r="KX51" s="18"/>
      <c r="KY51" s="18"/>
      <c r="KZ51" s="18"/>
      <c r="LA51" s="18"/>
      <c r="LB51" s="18"/>
      <c r="LC51" s="18"/>
      <c r="LD51" s="18"/>
      <c r="LE51" s="18"/>
      <c r="LF51" s="18"/>
      <c r="LG51" s="18"/>
      <c r="LH51" s="18"/>
      <c r="LI51" s="18"/>
      <c r="LJ51" s="18"/>
      <c r="LK51" s="18"/>
      <c r="LL51" s="18"/>
      <c r="LM51" s="18"/>
      <c r="LN51" s="18"/>
      <c r="LO51" s="18"/>
      <c r="LP51" s="18"/>
      <c r="LQ51" s="18"/>
      <c r="LR51" s="18"/>
      <c r="LS51" s="18"/>
      <c r="LT51" s="18"/>
      <c r="LU51" s="18"/>
      <c r="LV51" s="18"/>
      <c r="LW51" s="18"/>
      <c r="LX51" s="18"/>
      <c r="LY51" s="18"/>
      <c r="LZ51" s="18"/>
      <c r="MA51" s="18"/>
      <c r="MB51" s="18"/>
      <c r="MC51" s="18"/>
      <c r="MD51" s="18"/>
      <c r="ME51" s="18"/>
      <c r="MF51" s="18"/>
      <c r="MG51" s="18"/>
      <c r="MH51" s="18"/>
      <c r="MI51" s="18"/>
      <c r="MJ51" s="18"/>
      <c r="MK51" s="18"/>
      <c r="ML51" s="18"/>
      <c r="MM51" s="18"/>
      <c r="MN51" s="18"/>
      <c r="MO51" s="18"/>
      <c r="MP51" s="18"/>
      <c r="MQ51" s="18"/>
      <c r="MR51" s="18"/>
      <c r="MS51" s="18"/>
      <c r="MT51" s="18"/>
      <c r="MU51" s="18"/>
      <c r="MV51" s="18"/>
      <c r="MW51" s="18"/>
      <c r="MX51" s="18"/>
      <c r="MY51" s="18"/>
      <c r="MZ51" s="18"/>
      <c r="NA51" s="18"/>
      <c r="NB51" s="18"/>
      <c r="NC51" s="18"/>
      <c r="ND51" s="18"/>
      <c r="NE51" s="18"/>
      <c r="NF51" s="18"/>
      <c r="NG51" s="18"/>
      <c r="NH51" s="18"/>
      <c r="NI51" s="18"/>
      <c r="NJ51" s="18"/>
      <c r="NK51" s="18"/>
      <c r="NL51" s="18"/>
      <c r="NM51" s="18"/>
      <c r="NN51" s="18"/>
      <c r="NO51" s="18"/>
      <c r="NP51" s="18"/>
      <c r="NQ51" s="18"/>
      <c r="NR51" s="18"/>
      <c r="NS51" s="18"/>
      <c r="NT51" s="18"/>
      <c r="NU51" s="18"/>
      <c r="NV51" s="18"/>
      <c r="NW51" s="18"/>
      <c r="NX51" s="18"/>
      <c r="NY51" s="18"/>
      <c r="NZ51" s="18"/>
      <c r="OA51" s="18"/>
      <c r="OB51" s="18"/>
      <c r="OC51" s="18"/>
      <c r="OD51" s="18"/>
      <c r="OE51" s="18"/>
      <c r="OF51" s="18"/>
      <c r="OG51" s="18"/>
      <c r="OH51" s="18"/>
      <c r="OI51" s="18"/>
      <c r="OJ51" s="18"/>
      <c r="OK51" s="18"/>
      <c r="OL51" s="18"/>
      <c r="OM51" s="18"/>
      <c r="ON51" s="18"/>
      <c r="OO51" s="18"/>
      <c r="OP51" s="18"/>
      <c r="OQ51" s="18"/>
      <c r="OR51" s="18"/>
      <c r="OS51" s="18"/>
      <c r="OT51" s="18"/>
      <c r="OU51" s="18"/>
      <c r="OV51" s="18"/>
      <c r="OW51" s="18"/>
      <c r="OX51" s="18"/>
      <c r="OY51" s="18"/>
      <c r="OZ51" s="18"/>
      <c r="PA51" s="18"/>
      <c r="PB51" s="18"/>
      <c r="PC51" s="18"/>
      <c r="PD51" s="18"/>
      <c r="PE51" s="18"/>
      <c r="PF51" s="18"/>
      <c r="PG51" s="18"/>
      <c r="PH51" s="18"/>
      <c r="PI51" s="18"/>
      <c r="PJ51" s="18"/>
      <c r="PK51" s="18"/>
      <c r="PL51" s="18"/>
      <c r="PM51" s="18"/>
      <c r="PN51" s="18"/>
      <c r="PO51" s="18"/>
      <c r="PP51" s="18"/>
      <c r="PQ51" s="18"/>
      <c r="PR51" s="18"/>
      <c r="PS51" s="18"/>
      <c r="PT51" s="18"/>
      <c r="PU51" s="18"/>
      <c r="PV51" s="18"/>
      <c r="PW51" s="18"/>
      <c r="PX51" s="18"/>
      <c r="PY51" s="18"/>
      <c r="PZ51" s="18"/>
      <c r="QA51" s="18"/>
      <c r="QB51" s="18"/>
      <c r="QC51" s="18"/>
      <c r="QD51" s="18"/>
      <c r="QE51" s="18"/>
      <c r="QF51" s="18"/>
      <c r="QG51" s="18"/>
      <c r="QH51" s="18"/>
      <c r="QI51" s="18"/>
      <c r="QJ51" s="18"/>
      <c r="QK51" s="18"/>
      <c r="QL51" s="18"/>
      <c r="QM51" s="18"/>
      <c r="QN51" s="18"/>
      <c r="QO51" s="18"/>
      <c r="QP51" s="18"/>
      <c r="QQ51" s="18"/>
      <c r="QR51" s="18"/>
      <c r="QS51" s="18"/>
      <c r="QT51" s="18"/>
      <c r="QU51" s="18"/>
      <c r="QV51" s="18"/>
      <c r="QW51" s="18"/>
      <c r="QX51" s="18"/>
      <c r="QY51" s="18"/>
      <c r="QZ51" s="18"/>
      <c r="RA51" s="18"/>
      <c r="RB51" s="18"/>
      <c r="RC51" s="18"/>
      <c r="RD51" s="18"/>
      <c r="RE51" s="18"/>
      <c r="RF51" s="18"/>
      <c r="RG51" s="18"/>
      <c r="RH51" s="18"/>
      <c r="RI51" s="18"/>
      <c r="RJ51" s="18"/>
      <c r="RK51" s="18"/>
      <c r="RL51" s="18"/>
      <c r="RM51" s="18"/>
      <c r="RN51" s="18"/>
      <c r="RO51" s="18"/>
      <c r="RP51" s="18"/>
      <c r="RQ51" s="18"/>
      <c r="RR51" s="18"/>
      <c r="RS51" s="18"/>
      <c r="RT51" s="18"/>
      <c r="RU51" s="18"/>
      <c r="RV51" s="18"/>
      <c r="RW51" s="18"/>
      <c r="RX51" s="18"/>
      <c r="RY51" s="18"/>
      <c r="RZ51" s="18"/>
      <c r="SA51" s="18"/>
      <c r="SB51" s="18"/>
      <c r="SC51" s="18"/>
      <c r="SD51" s="18"/>
      <c r="SE51" s="18"/>
      <c r="SF51" s="18"/>
      <c r="SG51" s="18"/>
      <c r="SH51" s="18"/>
      <c r="SI51" s="18"/>
      <c r="SJ51" s="18"/>
      <c r="SK51" s="18"/>
      <c r="SL51" s="18"/>
      <c r="SM51" s="18"/>
      <c r="SN51" s="18"/>
      <c r="SO51" s="18"/>
      <c r="SP51" s="18"/>
      <c r="SQ51" s="18"/>
      <c r="SR51" s="18"/>
      <c r="SS51" s="18"/>
      <c r="ST51" s="18"/>
      <c r="SU51" s="18"/>
      <c r="SV51" s="18"/>
      <c r="SW51" s="18"/>
      <c r="SX51" s="18"/>
      <c r="SY51" s="18"/>
      <c r="SZ51" s="18"/>
      <c r="TA51" s="18"/>
      <c r="TB51" s="18"/>
      <c r="TC51" s="18"/>
      <c r="TD51" s="18"/>
      <c r="TE51" s="18"/>
      <c r="TF51" s="18"/>
      <c r="TG51" s="18"/>
      <c r="TH51" s="18"/>
      <c r="TI51" s="18"/>
      <c r="TJ51" s="18"/>
      <c r="TK51" s="18"/>
      <c r="TL51" s="18"/>
      <c r="TM51" s="18"/>
      <c r="TN51" s="18"/>
      <c r="TO51" s="18"/>
      <c r="TP51" s="18"/>
      <c r="TQ51" s="18"/>
      <c r="TR51" s="18"/>
      <c r="TS51" s="18"/>
      <c r="TT51" s="18"/>
      <c r="TU51" s="18"/>
      <c r="TV51" s="18"/>
      <c r="TW51" s="18"/>
      <c r="TX51" s="18"/>
      <c r="TY51" s="18"/>
      <c r="TZ51" s="18"/>
      <c r="UA51" s="18"/>
      <c r="UB51" s="18"/>
      <c r="UC51" s="18"/>
      <c r="UD51" s="18"/>
      <c r="UE51" s="18"/>
      <c r="UF51" s="18"/>
      <c r="UG51" s="18"/>
      <c r="UH51" s="18"/>
      <c r="UI51" s="18"/>
      <c r="UJ51" s="18"/>
      <c r="UK51" s="18"/>
      <c r="UL51" s="18"/>
      <c r="UM51" s="18"/>
      <c r="UN51" s="18"/>
      <c r="UO51" s="18"/>
      <c r="UP51" s="18"/>
      <c r="UQ51" s="18"/>
      <c r="UR51" s="18"/>
      <c r="US51" s="18"/>
      <c r="UT51" s="18"/>
      <c r="UU51" s="18"/>
      <c r="UV51" s="18"/>
      <c r="UW51" s="18"/>
      <c r="UX51" s="18"/>
      <c r="UY51" s="18"/>
      <c r="UZ51" s="18"/>
      <c r="VA51" s="18"/>
      <c r="VB51" s="18"/>
      <c r="VC51" s="18"/>
      <c r="VD51" s="18"/>
      <c r="VE51" s="18"/>
      <c r="VF51" s="18"/>
      <c r="VG51" s="18"/>
      <c r="VH51" s="18"/>
      <c r="VI51" s="18"/>
      <c r="VJ51" s="18"/>
      <c r="VK51" s="18"/>
      <c r="VL51" s="18"/>
      <c r="VM51" s="18"/>
      <c r="VN51" s="18"/>
      <c r="VO51" s="18"/>
      <c r="VP51" s="18"/>
      <c r="VQ51" s="18"/>
      <c r="VR51" s="18"/>
      <c r="VS51" s="18"/>
      <c r="VT51" s="18"/>
      <c r="VU51" s="18"/>
      <c r="VV51" s="18"/>
      <c r="VW51" s="18"/>
      <c r="VX51" s="18"/>
      <c r="VY51" s="18"/>
      <c r="VZ51" s="18"/>
      <c r="WA51" s="18"/>
      <c r="WB51" s="18"/>
      <c r="WC51" s="18"/>
      <c r="WD51" s="18"/>
      <c r="WE51" s="18"/>
      <c r="WF51" s="18"/>
      <c r="WG51" s="18"/>
      <c r="WH51" s="18"/>
      <c r="WI51" s="18"/>
      <c r="WJ51" s="18"/>
      <c r="WK51" s="18"/>
      <c r="WL51" s="18"/>
      <c r="WM51" s="18"/>
      <c r="WN51" s="18"/>
      <c r="WO51" s="18"/>
      <c r="WP51" s="18"/>
      <c r="WQ51" s="18"/>
      <c r="WR51" s="18"/>
      <c r="WS51" s="18"/>
      <c r="WT51" s="18"/>
      <c r="WU51" s="18"/>
      <c r="WV51" s="18"/>
      <c r="WW51" s="18"/>
      <c r="WX51" s="18"/>
      <c r="WY51" s="18"/>
      <c r="WZ51" s="18"/>
      <c r="XA51" s="18"/>
      <c r="XB51" s="18"/>
      <c r="XC51" s="18"/>
      <c r="XD51" s="18"/>
      <c r="XE51" s="18"/>
      <c r="XF51" s="18"/>
      <c r="XG51" s="18"/>
      <c r="XH51" s="18"/>
      <c r="XI51" s="18"/>
      <c r="XJ51" s="18"/>
      <c r="XK51" s="18"/>
      <c r="XL51" s="18"/>
      <c r="XM51" s="18"/>
      <c r="XN51" s="18"/>
      <c r="XO51" s="18"/>
      <c r="XP51" s="18"/>
      <c r="XQ51" s="18"/>
      <c r="XR51" s="18"/>
      <c r="XS51" s="18"/>
      <c r="XT51" s="18"/>
      <c r="XU51" s="18"/>
      <c r="XV51" s="18"/>
      <c r="XW51" s="18"/>
      <c r="XX51" s="18"/>
      <c r="XY51" s="18"/>
      <c r="XZ51" s="18"/>
      <c r="YA51" s="18"/>
      <c r="YB51" s="18"/>
      <c r="YC51" s="18"/>
      <c r="YD51" s="18"/>
      <c r="YE51" s="18"/>
      <c r="YF51" s="18"/>
      <c r="YG51" s="18"/>
      <c r="YH51" s="18"/>
      <c r="YI51" s="18"/>
      <c r="YJ51" s="18"/>
      <c r="YK51" s="18"/>
      <c r="YL51" s="18"/>
      <c r="YM51" s="18"/>
      <c r="YN51" s="18"/>
      <c r="YO51" s="18"/>
      <c r="YP51" s="18"/>
      <c r="YQ51" s="18"/>
      <c r="YR51" s="18"/>
      <c r="YS51" s="18"/>
      <c r="YT51" s="18"/>
      <c r="YU51" s="18"/>
      <c r="YV51" s="18"/>
      <c r="YW51" s="18"/>
      <c r="YX51" s="18"/>
      <c r="YY51" s="18"/>
      <c r="YZ51" s="18"/>
      <c r="ZA51" s="18"/>
      <c r="ZB51" s="18"/>
      <c r="ZC51" s="18"/>
      <c r="ZD51" s="18"/>
      <c r="ZE51" s="18"/>
      <c r="ZF51" s="18"/>
      <c r="ZG51" s="18"/>
      <c r="ZH51" s="18"/>
      <c r="ZI51" s="18"/>
      <c r="ZJ51" s="18"/>
      <c r="ZK51" s="18"/>
      <c r="ZL51" s="18"/>
      <c r="ZM51" s="18"/>
      <c r="ZN51" s="18"/>
      <c r="ZO51" s="18"/>
      <c r="ZP51" s="18"/>
      <c r="ZQ51" s="18"/>
      <c r="ZR51" s="18"/>
      <c r="ZS51" s="18"/>
      <c r="ZT51" s="18"/>
      <c r="ZU51" s="18"/>
      <c r="ZV51" s="18"/>
      <c r="ZW51" s="18"/>
      <c r="ZX51" s="18"/>
      <c r="ZY51" s="18"/>
      <c r="ZZ51" s="18"/>
      <c r="AAA51" s="18"/>
      <c r="AAB51" s="18"/>
      <c r="AAC51" s="18"/>
      <c r="AAD51" s="18"/>
      <c r="AAE51" s="18"/>
      <c r="AAF51" s="18"/>
      <c r="AAG51" s="18"/>
      <c r="AAH51" s="18"/>
      <c r="AAI51" s="18"/>
      <c r="AAJ51" s="18"/>
      <c r="AAK51" s="18"/>
      <c r="AAL51" s="18"/>
      <c r="AAM51" s="18"/>
      <c r="AAN51" s="18"/>
      <c r="AAO51" s="18"/>
      <c r="AAP51" s="18"/>
      <c r="AAQ51" s="18"/>
      <c r="AAR51" s="18"/>
      <c r="AAS51" s="18"/>
      <c r="AAT51" s="18"/>
      <c r="AAU51" s="18"/>
      <c r="AAV51" s="18"/>
      <c r="AAW51" s="18"/>
      <c r="AAX51" s="18"/>
      <c r="AAY51" s="18"/>
      <c r="AAZ51" s="18"/>
      <c r="ABA51" s="18"/>
      <c r="ABB51" s="18"/>
      <c r="ABC51" s="18"/>
      <c r="ABD51" s="18"/>
      <c r="ABE51" s="18"/>
      <c r="ABF51" s="18"/>
      <c r="ABG51" s="18"/>
      <c r="ABH51" s="18"/>
      <c r="ABI51" s="18"/>
      <c r="ABJ51" s="18"/>
      <c r="ABK51" s="18"/>
      <c r="ABL51" s="18"/>
      <c r="ABM51" s="18"/>
      <c r="ABN51" s="18"/>
      <c r="ABO51" s="18"/>
      <c r="ABP51" s="18"/>
      <c r="ABQ51" s="18"/>
      <c r="ABR51" s="18"/>
      <c r="ABS51" s="18"/>
      <c r="ABT51" s="18"/>
      <c r="ABU51" s="18"/>
      <c r="ABV51" s="18"/>
      <c r="ABW51" s="18"/>
      <c r="ABX51" s="18"/>
      <c r="ABY51" s="18"/>
      <c r="ABZ51" s="18"/>
      <c r="ACA51" s="18"/>
      <c r="ACB51" s="18"/>
      <c r="ACC51" s="18"/>
      <c r="ACD51" s="18"/>
      <c r="ACE51" s="18"/>
      <c r="ACF51" s="18"/>
      <c r="ACG51" s="18"/>
      <c r="ACH51" s="18"/>
      <c r="ACI51" s="18"/>
      <c r="ACJ51" s="18"/>
      <c r="ACK51" s="18"/>
      <c r="ACL51" s="18"/>
      <c r="ACM51" s="18"/>
      <c r="ACN51" s="18"/>
      <c r="ACO51" s="18"/>
      <c r="ACP51" s="18"/>
      <c r="ACQ51" s="18"/>
      <c r="ACR51" s="18"/>
      <c r="ACS51" s="18"/>
      <c r="ACT51" s="18"/>
      <c r="ACU51" s="18"/>
      <c r="ACV51" s="18"/>
      <c r="ACW51" s="18"/>
      <c r="ACX51" s="18"/>
      <c r="ACY51" s="18"/>
      <c r="ACZ51" s="18"/>
      <c r="ADA51" s="18"/>
      <c r="ADB51" s="18"/>
      <c r="ADC51" s="18"/>
      <c r="ADD51" s="18"/>
      <c r="ADE51" s="18"/>
      <c r="ADF51" s="18"/>
      <c r="ADG51" s="18"/>
      <c r="ADH51" s="18"/>
      <c r="ADI51" s="18"/>
      <c r="ADJ51" s="18"/>
      <c r="ADK51" s="18"/>
      <c r="ADL51" s="18"/>
      <c r="ADM51" s="18"/>
      <c r="ADN51" s="18"/>
      <c r="ADO51" s="18"/>
      <c r="ADP51" s="18"/>
      <c r="ADQ51" s="18"/>
      <c r="ADR51" s="18"/>
      <c r="ADS51" s="18"/>
      <c r="ADT51" s="18"/>
      <c r="ADU51" s="18"/>
      <c r="ADV51" s="18"/>
      <c r="ADW51" s="18"/>
      <c r="ADX51" s="18"/>
      <c r="ADY51" s="18"/>
      <c r="ADZ51" s="18"/>
      <c r="AEA51" s="18"/>
      <c r="AEB51" s="18"/>
      <c r="AEC51" s="18"/>
      <c r="AED51" s="18"/>
      <c r="AEE51" s="18"/>
      <c r="AEF51" s="18"/>
      <c r="AEG51" s="18"/>
      <c r="AEH51" s="18"/>
      <c r="AEI51" s="18"/>
      <c r="AEJ51" s="18"/>
      <c r="AEK51" s="18"/>
      <c r="AEL51" s="18"/>
      <c r="AEM51" s="18"/>
      <c r="AEN51" s="18"/>
      <c r="AEO51" s="18"/>
      <c r="AEP51" s="18"/>
      <c r="AEQ51" s="18"/>
      <c r="AER51" s="18"/>
      <c r="AES51" s="18"/>
      <c r="AET51" s="18"/>
      <c r="AEU51" s="18"/>
      <c r="AEV51" s="18"/>
      <c r="AEW51" s="18"/>
      <c r="AEX51" s="18"/>
      <c r="AEY51" s="18"/>
      <c r="AEZ51" s="18"/>
      <c r="AFA51" s="18"/>
      <c r="AFB51" s="18"/>
      <c r="AFC51" s="18"/>
      <c r="AFD51" s="18"/>
      <c r="AFE51" s="18"/>
      <c r="AFF51" s="18"/>
      <c r="AFG51" s="18"/>
      <c r="AFH51" s="18"/>
      <c r="AFI51" s="18"/>
      <c r="AFJ51" s="18"/>
      <c r="AFK51" s="18"/>
      <c r="AFL51" s="18"/>
      <c r="AFM51" s="18"/>
      <c r="AFN51" s="18"/>
      <c r="AFO51" s="18"/>
      <c r="AFP51" s="18"/>
      <c r="AFQ51" s="18"/>
      <c r="AFR51" s="18"/>
      <c r="AFS51" s="18"/>
      <c r="AFT51" s="18"/>
      <c r="AFU51" s="18"/>
      <c r="AFV51" s="18"/>
      <c r="AFW51" s="18"/>
    </row>
    <row r="52" spans="1:855" s="136" customFormat="1" ht="15.75" thickBot="1" x14ac:dyDescent="0.3">
      <c r="A52" s="151" t="s">
        <v>125</v>
      </c>
      <c r="B52" s="152">
        <v>1751.8378378378379</v>
      </c>
      <c r="C52" s="152"/>
      <c r="D52" s="153">
        <v>1827.9459459459461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  <c r="IX52" s="18"/>
      <c r="IY52" s="18"/>
      <c r="IZ52" s="18"/>
      <c r="JA52" s="18"/>
      <c r="JB52" s="18"/>
      <c r="JC52" s="18"/>
      <c r="JD52" s="18"/>
      <c r="JE52" s="18"/>
      <c r="JF52" s="18"/>
      <c r="JG52" s="18"/>
      <c r="JH52" s="18"/>
      <c r="JI52" s="18"/>
      <c r="JJ52" s="18"/>
      <c r="JK52" s="18"/>
      <c r="JL52" s="18"/>
      <c r="JM52" s="18"/>
      <c r="JN52" s="18"/>
      <c r="JO52" s="18"/>
      <c r="JP52" s="18"/>
      <c r="JQ52" s="18"/>
      <c r="JR52" s="18"/>
      <c r="JS52" s="18"/>
      <c r="JT52" s="18"/>
      <c r="JU52" s="18"/>
      <c r="JV52" s="18"/>
      <c r="JW52" s="18"/>
      <c r="JX52" s="18"/>
      <c r="JY52" s="18"/>
      <c r="JZ52" s="18"/>
      <c r="KA52" s="18"/>
      <c r="KB52" s="18"/>
      <c r="KC52" s="18"/>
      <c r="KD52" s="18"/>
      <c r="KE52" s="18"/>
      <c r="KF52" s="18"/>
      <c r="KG52" s="18"/>
      <c r="KH52" s="18"/>
      <c r="KI52" s="18"/>
      <c r="KJ52" s="18"/>
      <c r="KK52" s="18"/>
      <c r="KL52" s="18"/>
      <c r="KM52" s="18"/>
      <c r="KN52" s="18"/>
      <c r="KO52" s="18"/>
      <c r="KP52" s="18"/>
      <c r="KQ52" s="18"/>
      <c r="KR52" s="18"/>
      <c r="KS52" s="18"/>
      <c r="KT52" s="18"/>
      <c r="KU52" s="18"/>
      <c r="KV52" s="18"/>
      <c r="KW52" s="18"/>
      <c r="KX52" s="18"/>
      <c r="KY52" s="18"/>
      <c r="KZ52" s="18"/>
      <c r="LA52" s="18"/>
      <c r="LB52" s="18"/>
      <c r="LC52" s="18"/>
      <c r="LD52" s="18"/>
      <c r="LE52" s="18"/>
      <c r="LF52" s="18"/>
      <c r="LG52" s="18"/>
      <c r="LH52" s="18"/>
      <c r="LI52" s="18"/>
      <c r="LJ52" s="18"/>
      <c r="LK52" s="18"/>
      <c r="LL52" s="18"/>
      <c r="LM52" s="18"/>
      <c r="LN52" s="18"/>
      <c r="LO52" s="18"/>
      <c r="LP52" s="18"/>
      <c r="LQ52" s="18"/>
      <c r="LR52" s="18"/>
      <c r="LS52" s="18"/>
      <c r="LT52" s="18"/>
      <c r="LU52" s="18"/>
      <c r="LV52" s="18"/>
      <c r="LW52" s="18"/>
      <c r="LX52" s="18"/>
      <c r="LY52" s="18"/>
      <c r="LZ52" s="18"/>
      <c r="MA52" s="18"/>
      <c r="MB52" s="18"/>
      <c r="MC52" s="18"/>
      <c r="MD52" s="18"/>
      <c r="ME52" s="18"/>
      <c r="MF52" s="18"/>
      <c r="MG52" s="18"/>
      <c r="MH52" s="18"/>
      <c r="MI52" s="18"/>
      <c r="MJ52" s="18"/>
      <c r="MK52" s="18"/>
      <c r="ML52" s="18"/>
      <c r="MM52" s="18"/>
      <c r="MN52" s="18"/>
      <c r="MO52" s="18"/>
      <c r="MP52" s="18"/>
      <c r="MQ52" s="18"/>
      <c r="MR52" s="18"/>
      <c r="MS52" s="18"/>
      <c r="MT52" s="18"/>
      <c r="MU52" s="18"/>
      <c r="MV52" s="18"/>
      <c r="MW52" s="18"/>
      <c r="MX52" s="18"/>
      <c r="MY52" s="18"/>
      <c r="MZ52" s="18"/>
      <c r="NA52" s="18"/>
      <c r="NB52" s="18"/>
      <c r="NC52" s="18"/>
      <c r="ND52" s="18"/>
      <c r="NE52" s="18"/>
      <c r="NF52" s="18"/>
      <c r="NG52" s="18"/>
      <c r="NH52" s="18"/>
      <c r="NI52" s="18"/>
      <c r="NJ52" s="18"/>
      <c r="NK52" s="18"/>
      <c r="NL52" s="18"/>
      <c r="NM52" s="18"/>
      <c r="NN52" s="18"/>
      <c r="NO52" s="18"/>
      <c r="NP52" s="18"/>
      <c r="NQ52" s="18"/>
      <c r="NR52" s="18"/>
      <c r="NS52" s="18"/>
      <c r="NT52" s="18"/>
      <c r="NU52" s="18"/>
      <c r="NV52" s="18"/>
      <c r="NW52" s="18"/>
      <c r="NX52" s="18"/>
      <c r="NY52" s="18"/>
      <c r="NZ52" s="18"/>
      <c r="OA52" s="18"/>
      <c r="OB52" s="18"/>
      <c r="OC52" s="18"/>
      <c r="OD52" s="18"/>
      <c r="OE52" s="18"/>
      <c r="OF52" s="18"/>
      <c r="OG52" s="18"/>
      <c r="OH52" s="18"/>
      <c r="OI52" s="18"/>
      <c r="OJ52" s="18"/>
      <c r="OK52" s="18"/>
      <c r="OL52" s="18"/>
      <c r="OM52" s="18"/>
      <c r="ON52" s="18"/>
      <c r="OO52" s="18"/>
      <c r="OP52" s="18"/>
      <c r="OQ52" s="18"/>
      <c r="OR52" s="18"/>
      <c r="OS52" s="18"/>
      <c r="OT52" s="18"/>
      <c r="OU52" s="18"/>
      <c r="OV52" s="18"/>
      <c r="OW52" s="18"/>
      <c r="OX52" s="18"/>
      <c r="OY52" s="18"/>
      <c r="OZ52" s="18"/>
      <c r="PA52" s="18"/>
      <c r="PB52" s="18"/>
      <c r="PC52" s="18"/>
      <c r="PD52" s="18"/>
      <c r="PE52" s="18"/>
      <c r="PF52" s="18"/>
      <c r="PG52" s="18"/>
      <c r="PH52" s="18"/>
      <c r="PI52" s="18"/>
      <c r="PJ52" s="18"/>
      <c r="PK52" s="18"/>
      <c r="PL52" s="18"/>
      <c r="PM52" s="18"/>
      <c r="PN52" s="18"/>
      <c r="PO52" s="18"/>
      <c r="PP52" s="18"/>
      <c r="PQ52" s="18"/>
      <c r="PR52" s="18"/>
      <c r="PS52" s="18"/>
      <c r="PT52" s="18"/>
      <c r="PU52" s="18"/>
      <c r="PV52" s="18"/>
      <c r="PW52" s="18"/>
      <c r="PX52" s="18"/>
      <c r="PY52" s="18"/>
      <c r="PZ52" s="18"/>
      <c r="QA52" s="18"/>
      <c r="QB52" s="18"/>
      <c r="QC52" s="18"/>
      <c r="QD52" s="18"/>
      <c r="QE52" s="18"/>
      <c r="QF52" s="18"/>
      <c r="QG52" s="18"/>
      <c r="QH52" s="18"/>
      <c r="QI52" s="18"/>
      <c r="QJ52" s="18"/>
      <c r="QK52" s="18"/>
      <c r="QL52" s="18"/>
      <c r="QM52" s="18"/>
      <c r="QN52" s="18"/>
      <c r="QO52" s="18"/>
      <c r="QP52" s="18"/>
      <c r="QQ52" s="18"/>
      <c r="QR52" s="18"/>
      <c r="QS52" s="18"/>
      <c r="QT52" s="18"/>
      <c r="QU52" s="18"/>
      <c r="QV52" s="18"/>
      <c r="QW52" s="18"/>
      <c r="QX52" s="18"/>
      <c r="QY52" s="18"/>
      <c r="QZ52" s="18"/>
      <c r="RA52" s="18"/>
      <c r="RB52" s="18"/>
      <c r="RC52" s="18"/>
      <c r="RD52" s="18"/>
      <c r="RE52" s="18"/>
      <c r="RF52" s="18"/>
      <c r="RG52" s="18"/>
      <c r="RH52" s="18"/>
      <c r="RI52" s="18"/>
      <c r="RJ52" s="18"/>
      <c r="RK52" s="18"/>
      <c r="RL52" s="18"/>
      <c r="RM52" s="18"/>
      <c r="RN52" s="18"/>
      <c r="RO52" s="18"/>
      <c r="RP52" s="18"/>
      <c r="RQ52" s="18"/>
      <c r="RR52" s="18"/>
      <c r="RS52" s="18"/>
      <c r="RT52" s="18"/>
      <c r="RU52" s="18"/>
      <c r="RV52" s="18"/>
      <c r="RW52" s="18"/>
      <c r="RX52" s="18"/>
      <c r="RY52" s="18"/>
      <c r="RZ52" s="18"/>
      <c r="SA52" s="18"/>
      <c r="SB52" s="18"/>
      <c r="SC52" s="18"/>
      <c r="SD52" s="18"/>
      <c r="SE52" s="18"/>
      <c r="SF52" s="18"/>
      <c r="SG52" s="18"/>
      <c r="SH52" s="18"/>
      <c r="SI52" s="18"/>
      <c r="SJ52" s="18"/>
      <c r="SK52" s="18"/>
      <c r="SL52" s="18"/>
      <c r="SM52" s="18"/>
      <c r="SN52" s="18"/>
      <c r="SO52" s="18"/>
      <c r="SP52" s="18"/>
      <c r="SQ52" s="18"/>
      <c r="SR52" s="18"/>
      <c r="SS52" s="18"/>
      <c r="ST52" s="18"/>
      <c r="SU52" s="18"/>
      <c r="SV52" s="18"/>
      <c r="SW52" s="18"/>
      <c r="SX52" s="18"/>
      <c r="SY52" s="18"/>
      <c r="SZ52" s="18"/>
      <c r="TA52" s="18"/>
      <c r="TB52" s="18"/>
      <c r="TC52" s="18"/>
      <c r="TD52" s="18"/>
      <c r="TE52" s="18"/>
      <c r="TF52" s="18"/>
      <c r="TG52" s="18"/>
      <c r="TH52" s="18"/>
      <c r="TI52" s="18"/>
      <c r="TJ52" s="18"/>
      <c r="TK52" s="18"/>
      <c r="TL52" s="18"/>
      <c r="TM52" s="18"/>
      <c r="TN52" s="18"/>
      <c r="TO52" s="18"/>
      <c r="TP52" s="18"/>
      <c r="TQ52" s="18"/>
      <c r="TR52" s="18"/>
      <c r="TS52" s="18"/>
      <c r="TT52" s="18"/>
      <c r="TU52" s="18"/>
      <c r="TV52" s="18"/>
      <c r="TW52" s="18"/>
      <c r="TX52" s="18"/>
      <c r="TY52" s="18"/>
      <c r="TZ52" s="18"/>
      <c r="UA52" s="18"/>
      <c r="UB52" s="18"/>
      <c r="UC52" s="18"/>
      <c r="UD52" s="18"/>
      <c r="UE52" s="18"/>
      <c r="UF52" s="18"/>
      <c r="UG52" s="18"/>
      <c r="UH52" s="18"/>
      <c r="UI52" s="18"/>
      <c r="UJ52" s="18"/>
      <c r="UK52" s="18"/>
      <c r="UL52" s="18"/>
      <c r="UM52" s="18"/>
      <c r="UN52" s="18"/>
      <c r="UO52" s="18"/>
      <c r="UP52" s="18"/>
      <c r="UQ52" s="18"/>
      <c r="UR52" s="18"/>
      <c r="US52" s="18"/>
      <c r="UT52" s="18"/>
      <c r="UU52" s="18"/>
      <c r="UV52" s="18"/>
      <c r="UW52" s="18"/>
      <c r="UX52" s="18"/>
      <c r="UY52" s="18"/>
      <c r="UZ52" s="18"/>
      <c r="VA52" s="18"/>
      <c r="VB52" s="18"/>
      <c r="VC52" s="18"/>
      <c r="VD52" s="18"/>
      <c r="VE52" s="18"/>
      <c r="VF52" s="18"/>
      <c r="VG52" s="18"/>
      <c r="VH52" s="18"/>
      <c r="VI52" s="18"/>
      <c r="VJ52" s="18"/>
      <c r="VK52" s="18"/>
      <c r="VL52" s="18"/>
      <c r="VM52" s="18"/>
      <c r="VN52" s="18"/>
      <c r="VO52" s="18"/>
      <c r="VP52" s="18"/>
      <c r="VQ52" s="18"/>
      <c r="VR52" s="18"/>
      <c r="VS52" s="18"/>
      <c r="VT52" s="18"/>
      <c r="VU52" s="18"/>
      <c r="VV52" s="18"/>
      <c r="VW52" s="18"/>
      <c r="VX52" s="18"/>
      <c r="VY52" s="18"/>
      <c r="VZ52" s="18"/>
      <c r="WA52" s="18"/>
      <c r="WB52" s="18"/>
      <c r="WC52" s="18"/>
      <c r="WD52" s="18"/>
      <c r="WE52" s="18"/>
      <c r="WF52" s="18"/>
      <c r="WG52" s="18"/>
      <c r="WH52" s="18"/>
      <c r="WI52" s="18"/>
      <c r="WJ52" s="18"/>
      <c r="WK52" s="18"/>
      <c r="WL52" s="18"/>
      <c r="WM52" s="18"/>
      <c r="WN52" s="18"/>
      <c r="WO52" s="18"/>
      <c r="WP52" s="18"/>
      <c r="WQ52" s="18"/>
      <c r="WR52" s="18"/>
      <c r="WS52" s="18"/>
      <c r="WT52" s="18"/>
      <c r="WU52" s="18"/>
      <c r="WV52" s="18"/>
      <c r="WW52" s="18"/>
      <c r="WX52" s="18"/>
      <c r="WY52" s="18"/>
      <c r="WZ52" s="18"/>
      <c r="XA52" s="18"/>
      <c r="XB52" s="18"/>
      <c r="XC52" s="18"/>
      <c r="XD52" s="18"/>
      <c r="XE52" s="18"/>
      <c r="XF52" s="18"/>
      <c r="XG52" s="18"/>
      <c r="XH52" s="18"/>
      <c r="XI52" s="18"/>
      <c r="XJ52" s="18"/>
      <c r="XK52" s="18"/>
      <c r="XL52" s="18"/>
      <c r="XM52" s="18"/>
      <c r="XN52" s="18"/>
      <c r="XO52" s="18"/>
      <c r="XP52" s="18"/>
      <c r="XQ52" s="18"/>
      <c r="XR52" s="18"/>
      <c r="XS52" s="18"/>
      <c r="XT52" s="18"/>
      <c r="XU52" s="18"/>
      <c r="XV52" s="18"/>
      <c r="XW52" s="18"/>
      <c r="XX52" s="18"/>
      <c r="XY52" s="18"/>
      <c r="XZ52" s="18"/>
      <c r="YA52" s="18"/>
      <c r="YB52" s="18"/>
      <c r="YC52" s="18"/>
      <c r="YD52" s="18"/>
      <c r="YE52" s="18"/>
      <c r="YF52" s="18"/>
      <c r="YG52" s="18"/>
      <c r="YH52" s="18"/>
      <c r="YI52" s="18"/>
      <c r="YJ52" s="18"/>
      <c r="YK52" s="18"/>
      <c r="YL52" s="18"/>
      <c r="YM52" s="18"/>
      <c r="YN52" s="18"/>
      <c r="YO52" s="18"/>
      <c r="YP52" s="18"/>
      <c r="YQ52" s="18"/>
      <c r="YR52" s="18"/>
      <c r="YS52" s="18"/>
      <c r="YT52" s="18"/>
      <c r="YU52" s="18"/>
      <c r="YV52" s="18"/>
      <c r="YW52" s="18"/>
      <c r="YX52" s="18"/>
      <c r="YY52" s="18"/>
      <c r="YZ52" s="18"/>
      <c r="ZA52" s="18"/>
      <c r="ZB52" s="18"/>
      <c r="ZC52" s="18"/>
      <c r="ZD52" s="18"/>
      <c r="ZE52" s="18"/>
      <c r="ZF52" s="18"/>
      <c r="ZG52" s="18"/>
      <c r="ZH52" s="18"/>
      <c r="ZI52" s="18"/>
      <c r="ZJ52" s="18"/>
      <c r="ZK52" s="18"/>
      <c r="ZL52" s="18"/>
      <c r="ZM52" s="18"/>
      <c r="ZN52" s="18"/>
      <c r="ZO52" s="18"/>
      <c r="ZP52" s="18"/>
      <c r="ZQ52" s="18"/>
      <c r="ZR52" s="18"/>
      <c r="ZS52" s="18"/>
      <c r="ZT52" s="18"/>
      <c r="ZU52" s="18"/>
      <c r="ZV52" s="18"/>
      <c r="ZW52" s="18"/>
      <c r="ZX52" s="18"/>
      <c r="ZY52" s="18"/>
      <c r="ZZ52" s="18"/>
      <c r="AAA52" s="18"/>
      <c r="AAB52" s="18"/>
      <c r="AAC52" s="18"/>
      <c r="AAD52" s="18"/>
      <c r="AAE52" s="18"/>
      <c r="AAF52" s="18"/>
      <c r="AAG52" s="18"/>
      <c r="AAH52" s="18"/>
      <c r="AAI52" s="18"/>
      <c r="AAJ52" s="18"/>
      <c r="AAK52" s="18"/>
      <c r="AAL52" s="18"/>
      <c r="AAM52" s="18"/>
      <c r="AAN52" s="18"/>
      <c r="AAO52" s="18"/>
      <c r="AAP52" s="18"/>
      <c r="AAQ52" s="18"/>
      <c r="AAR52" s="18"/>
      <c r="AAS52" s="18"/>
      <c r="AAT52" s="18"/>
      <c r="AAU52" s="18"/>
      <c r="AAV52" s="18"/>
      <c r="AAW52" s="18"/>
      <c r="AAX52" s="18"/>
      <c r="AAY52" s="18"/>
      <c r="AAZ52" s="18"/>
      <c r="ABA52" s="18"/>
      <c r="ABB52" s="18"/>
      <c r="ABC52" s="18"/>
      <c r="ABD52" s="18"/>
      <c r="ABE52" s="18"/>
      <c r="ABF52" s="18"/>
      <c r="ABG52" s="18"/>
      <c r="ABH52" s="18"/>
      <c r="ABI52" s="18"/>
      <c r="ABJ52" s="18"/>
      <c r="ABK52" s="18"/>
      <c r="ABL52" s="18"/>
      <c r="ABM52" s="18"/>
      <c r="ABN52" s="18"/>
      <c r="ABO52" s="18"/>
      <c r="ABP52" s="18"/>
      <c r="ABQ52" s="18"/>
      <c r="ABR52" s="18"/>
      <c r="ABS52" s="18"/>
      <c r="ABT52" s="18"/>
      <c r="ABU52" s="18"/>
      <c r="ABV52" s="18"/>
      <c r="ABW52" s="18"/>
      <c r="ABX52" s="18"/>
      <c r="ABY52" s="18"/>
      <c r="ABZ52" s="18"/>
      <c r="ACA52" s="18"/>
      <c r="ACB52" s="18"/>
      <c r="ACC52" s="18"/>
      <c r="ACD52" s="18"/>
      <c r="ACE52" s="18"/>
      <c r="ACF52" s="18"/>
      <c r="ACG52" s="18"/>
      <c r="ACH52" s="18"/>
      <c r="ACI52" s="18"/>
      <c r="ACJ52" s="18"/>
      <c r="ACK52" s="18"/>
      <c r="ACL52" s="18"/>
      <c r="ACM52" s="18"/>
      <c r="ACN52" s="18"/>
      <c r="ACO52" s="18"/>
      <c r="ACP52" s="18"/>
      <c r="ACQ52" s="18"/>
      <c r="ACR52" s="18"/>
      <c r="ACS52" s="18"/>
      <c r="ACT52" s="18"/>
      <c r="ACU52" s="18"/>
      <c r="ACV52" s="18"/>
      <c r="ACW52" s="18"/>
      <c r="ACX52" s="18"/>
      <c r="ACY52" s="18"/>
      <c r="ACZ52" s="18"/>
      <c r="ADA52" s="18"/>
      <c r="ADB52" s="18"/>
      <c r="ADC52" s="18"/>
      <c r="ADD52" s="18"/>
      <c r="ADE52" s="18"/>
      <c r="ADF52" s="18"/>
      <c r="ADG52" s="18"/>
      <c r="ADH52" s="18"/>
      <c r="ADI52" s="18"/>
      <c r="ADJ52" s="18"/>
      <c r="ADK52" s="18"/>
      <c r="ADL52" s="18"/>
      <c r="ADM52" s="18"/>
      <c r="ADN52" s="18"/>
      <c r="ADO52" s="18"/>
      <c r="ADP52" s="18"/>
      <c r="ADQ52" s="18"/>
      <c r="ADR52" s="18"/>
      <c r="ADS52" s="18"/>
      <c r="ADT52" s="18"/>
      <c r="ADU52" s="18"/>
      <c r="ADV52" s="18"/>
      <c r="ADW52" s="18"/>
      <c r="ADX52" s="18"/>
      <c r="ADY52" s="18"/>
      <c r="ADZ52" s="18"/>
      <c r="AEA52" s="18"/>
      <c r="AEB52" s="18"/>
      <c r="AEC52" s="18"/>
      <c r="AED52" s="18"/>
      <c r="AEE52" s="18"/>
      <c r="AEF52" s="18"/>
      <c r="AEG52" s="18"/>
      <c r="AEH52" s="18"/>
      <c r="AEI52" s="18"/>
      <c r="AEJ52" s="18"/>
      <c r="AEK52" s="18"/>
      <c r="AEL52" s="18"/>
      <c r="AEM52" s="18"/>
      <c r="AEN52" s="18"/>
      <c r="AEO52" s="18"/>
      <c r="AEP52" s="18"/>
      <c r="AEQ52" s="18"/>
      <c r="AER52" s="18"/>
      <c r="AES52" s="18"/>
      <c r="AET52" s="18"/>
      <c r="AEU52" s="18"/>
      <c r="AEV52" s="18"/>
      <c r="AEW52" s="18"/>
      <c r="AEX52" s="18"/>
      <c r="AEY52" s="18"/>
      <c r="AEZ52" s="18"/>
      <c r="AFA52" s="18"/>
      <c r="AFB52" s="18"/>
      <c r="AFC52" s="18"/>
      <c r="AFD52" s="18"/>
      <c r="AFE52" s="18"/>
      <c r="AFF52" s="18"/>
      <c r="AFG52" s="18"/>
      <c r="AFH52" s="18"/>
      <c r="AFI52" s="18"/>
      <c r="AFJ52" s="18"/>
      <c r="AFK52" s="18"/>
      <c r="AFL52" s="18"/>
      <c r="AFM52" s="18"/>
      <c r="AFN52" s="18"/>
      <c r="AFO52" s="18"/>
      <c r="AFP52" s="18"/>
      <c r="AFQ52" s="18"/>
      <c r="AFR52" s="18"/>
      <c r="AFS52" s="18"/>
      <c r="AFT52" s="18"/>
      <c r="AFU52" s="18"/>
      <c r="AFV52" s="18"/>
      <c r="AFW52" s="18"/>
    </row>
    <row r="53" spans="1:855" s="136" customFormat="1" ht="15.75" thickBot="1" x14ac:dyDescent="0.3">
      <c r="A53" s="137" t="s">
        <v>126</v>
      </c>
      <c r="B53" s="152">
        <v>42987.648648648639</v>
      </c>
      <c r="C53" s="152"/>
      <c r="D53" s="153">
        <v>44030.75675675676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  <c r="IX53" s="18"/>
      <c r="IY53" s="18"/>
      <c r="IZ53" s="18"/>
      <c r="JA53" s="18"/>
      <c r="JB53" s="18"/>
      <c r="JC53" s="18"/>
      <c r="JD53" s="18"/>
      <c r="JE53" s="18"/>
      <c r="JF53" s="18"/>
      <c r="JG53" s="18"/>
      <c r="JH53" s="18"/>
      <c r="JI53" s="18"/>
      <c r="JJ53" s="18"/>
      <c r="JK53" s="18"/>
      <c r="JL53" s="18"/>
      <c r="JM53" s="18"/>
      <c r="JN53" s="18"/>
      <c r="JO53" s="18"/>
      <c r="JP53" s="18"/>
      <c r="JQ53" s="18"/>
      <c r="JR53" s="18"/>
      <c r="JS53" s="18"/>
      <c r="JT53" s="18"/>
      <c r="JU53" s="18"/>
      <c r="JV53" s="18"/>
      <c r="JW53" s="18"/>
      <c r="JX53" s="18"/>
      <c r="JY53" s="18"/>
      <c r="JZ53" s="18"/>
      <c r="KA53" s="18"/>
      <c r="KB53" s="18"/>
      <c r="KC53" s="18"/>
      <c r="KD53" s="18"/>
      <c r="KE53" s="18"/>
      <c r="KF53" s="18"/>
      <c r="KG53" s="18"/>
      <c r="KH53" s="18"/>
      <c r="KI53" s="18"/>
      <c r="KJ53" s="18"/>
      <c r="KK53" s="18"/>
      <c r="KL53" s="18"/>
      <c r="KM53" s="18"/>
      <c r="KN53" s="18"/>
      <c r="KO53" s="18"/>
      <c r="KP53" s="18"/>
      <c r="KQ53" s="18"/>
      <c r="KR53" s="18"/>
      <c r="KS53" s="18"/>
      <c r="KT53" s="18"/>
      <c r="KU53" s="18"/>
      <c r="KV53" s="18"/>
      <c r="KW53" s="18"/>
      <c r="KX53" s="18"/>
      <c r="KY53" s="18"/>
      <c r="KZ53" s="18"/>
      <c r="LA53" s="18"/>
      <c r="LB53" s="18"/>
      <c r="LC53" s="18"/>
      <c r="LD53" s="18"/>
      <c r="LE53" s="18"/>
      <c r="LF53" s="18"/>
      <c r="LG53" s="18"/>
      <c r="LH53" s="18"/>
      <c r="LI53" s="18"/>
      <c r="LJ53" s="18"/>
      <c r="LK53" s="18"/>
      <c r="LL53" s="18"/>
      <c r="LM53" s="18"/>
      <c r="LN53" s="18"/>
      <c r="LO53" s="18"/>
      <c r="LP53" s="18"/>
      <c r="LQ53" s="18"/>
      <c r="LR53" s="18"/>
      <c r="LS53" s="18"/>
      <c r="LT53" s="18"/>
      <c r="LU53" s="18"/>
      <c r="LV53" s="18"/>
      <c r="LW53" s="18"/>
      <c r="LX53" s="18"/>
      <c r="LY53" s="18"/>
      <c r="LZ53" s="18"/>
      <c r="MA53" s="18"/>
      <c r="MB53" s="18"/>
      <c r="MC53" s="18"/>
      <c r="MD53" s="18"/>
      <c r="ME53" s="18"/>
      <c r="MF53" s="18"/>
      <c r="MG53" s="18"/>
      <c r="MH53" s="18"/>
      <c r="MI53" s="18"/>
      <c r="MJ53" s="18"/>
      <c r="MK53" s="18"/>
      <c r="ML53" s="18"/>
      <c r="MM53" s="18"/>
      <c r="MN53" s="18"/>
      <c r="MO53" s="18"/>
      <c r="MP53" s="18"/>
      <c r="MQ53" s="18"/>
      <c r="MR53" s="18"/>
      <c r="MS53" s="18"/>
      <c r="MT53" s="18"/>
      <c r="MU53" s="18"/>
      <c r="MV53" s="18"/>
      <c r="MW53" s="18"/>
      <c r="MX53" s="18"/>
      <c r="MY53" s="18"/>
      <c r="MZ53" s="18"/>
      <c r="NA53" s="18"/>
      <c r="NB53" s="18"/>
      <c r="NC53" s="18"/>
      <c r="ND53" s="18"/>
      <c r="NE53" s="18"/>
      <c r="NF53" s="18"/>
      <c r="NG53" s="18"/>
      <c r="NH53" s="18"/>
      <c r="NI53" s="18"/>
      <c r="NJ53" s="18"/>
      <c r="NK53" s="18"/>
      <c r="NL53" s="18"/>
      <c r="NM53" s="18"/>
      <c r="NN53" s="18"/>
      <c r="NO53" s="18"/>
      <c r="NP53" s="18"/>
      <c r="NQ53" s="18"/>
      <c r="NR53" s="18"/>
      <c r="NS53" s="18"/>
      <c r="NT53" s="18"/>
      <c r="NU53" s="18"/>
      <c r="NV53" s="18"/>
      <c r="NW53" s="18"/>
      <c r="NX53" s="18"/>
      <c r="NY53" s="18"/>
      <c r="NZ53" s="18"/>
      <c r="OA53" s="18"/>
      <c r="OB53" s="18"/>
      <c r="OC53" s="18"/>
      <c r="OD53" s="18"/>
      <c r="OE53" s="18"/>
      <c r="OF53" s="18"/>
      <c r="OG53" s="18"/>
      <c r="OH53" s="18"/>
      <c r="OI53" s="18"/>
      <c r="OJ53" s="18"/>
      <c r="OK53" s="18"/>
      <c r="OL53" s="18"/>
      <c r="OM53" s="18"/>
      <c r="ON53" s="18"/>
      <c r="OO53" s="18"/>
      <c r="OP53" s="18"/>
      <c r="OQ53" s="18"/>
      <c r="OR53" s="18"/>
      <c r="OS53" s="18"/>
      <c r="OT53" s="18"/>
      <c r="OU53" s="18"/>
      <c r="OV53" s="18"/>
      <c r="OW53" s="18"/>
      <c r="OX53" s="18"/>
      <c r="OY53" s="18"/>
      <c r="OZ53" s="18"/>
      <c r="PA53" s="18"/>
      <c r="PB53" s="18"/>
      <c r="PC53" s="18"/>
      <c r="PD53" s="18"/>
      <c r="PE53" s="18"/>
      <c r="PF53" s="18"/>
      <c r="PG53" s="18"/>
      <c r="PH53" s="18"/>
      <c r="PI53" s="18"/>
      <c r="PJ53" s="18"/>
      <c r="PK53" s="18"/>
      <c r="PL53" s="18"/>
      <c r="PM53" s="18"/>
      <c r="PN53" s="18"/>
      <c r="PO53" s="18"/>
      <c r="PP53" s="18"/>
      <c r="PQ53" s="18"/>
      <c r="PR53" s="18"/>
      <c r="PS53" s="18"/>
      <c r="PT53" s="18"/>
      <c r="PU53" s="18"/>
      <c r="PV53" s="18"/>
      <c r="PW53" s="18"/>
      <c r="PX53" s="18"/>
      <c r="PY53" s="18"/>
      <c r="PZ53" s="18"/>
      <c r="QA53" s="18"/>
      <c r="QB53" s="18"/>
      <c r="QC53" s="18"/>
      <c r="QD53" s="18"/>
      <c r="QE53" s="18"/>
      <c r="QF53" s="18"/>
      <c r="QG53" s="18"/>
      <c r="QH53" s="18"/>
      <c r="QI53" s="18"/>
      <c r="QJ53" s="18"/>
      <c r="QK53" s="18"/>
      <c r="QL53" s="18"/>
      <c r="QM53" s="18"/>
      <c r="QN53" s="18"/>
      <c r="QO53" s="18"/>
      <c r="QP53" s="18"/>
      <c r="QQ53" s="18"/>
      <c r="QR53" s="18"/>
      <c r="QS53" s="18"/>
      <c r="QT53" s="18"/>
      <c r="QU53" s="18"/>
      <c r="QV53" s="18"/>
      <c r="QW53" s="18"/>
      <c r="QX53" s="18"/>
      <c r="QY53" s="18"/>
      <c r="QZ53" s="18"/>
      <c r="RA53" s="18"/>
      <c r="RB53" s="18"/>
      <c r="RC53" s="18"/>
      <c r="RD53" s="18"/>
      <c r="RE53" s="18"/>
      <c r="RF53" s="18"/>
      <c r="RG53" s="18"/>
      <c r="RH53" s="18"/>
      <c r="RI53" s="18"/>
      <c r="RJ53" s="18"/>
      <c r="RK53" s="18"/>
      <c r="RL53" s="18"/>
      <c r="RM53" s="18"/>
      <c r="RN53" s="18"/>
      <c r="RO53" s="18"/>
      <c r="RP53" s="18"/>
      <c r="RQ53" s="18"/>
      <c r="RR53" s="18"/>
      <c r="RS53" s="18"/>
      <c r="RT53" s="18"/>
      <c r="RU53" s="18"/>
      <c r="RV53" s="18"/>
      <c r="RW53" s="18"/>
      <c r="RX53" s="18"/>
      <c r="RY53" s="18"/>
      <c r="RZ53" s="18"/>
      <c r="SA53" s="18"/>
      <c r="SB53" s="18"/>
      <c r="SC53" s="18"/>
      <c r="SD53" s="18"/>
      <c r="SE53" s="18"/>
      <c r="SF53" s="18"/>
      <c r="SG53" s="18"/>
      <c r="SH53" s="18"/>
      <c r="SI53" s="18"/>
      <c r="SJ53" s="18"/>
      <c r="SK53" s="18"/>
      <c r="SL53" s="18"/>
      <c r="SM53" s="18"/>
      <c r="SN53" s="18"/>
      <c r="SO53" s="18"/>
      <c r="SP53" s="18"/>
      <c r="SQ53" s="18"/>
      <c r="SR53" s="18"/>
      <c r="SS53" s="18"/>
      <c r="ST53" s="18"/>
      <c r="SU53" s="18"/>
      <c r="SV53" s="18"/>
      <c r="SW53" s="18"/>
      <c r="SX53" s="18"/>
      <c r="SY53" s="18"/>
      <c r="SZ53" s="18"/>
      <c r="TA53" s="18"/>
      <c r="TB53" s="18"/>
      <c r="TC53" s="18"/>
      <c r="TD53" s="18"/>
      <c r="TE53" s="18"/>
      <c r="TF53" s="18"/>
      <c r="TG53" s="18"/>
      <c r="TH53" s="18"/>
      <c r="TI53" s="18"/>
      <c r="TJ53" s="18"/>
      <c r="TK53" s="18"/>
      <c r="TL53" s="18"/>
      <c r="TM53" s="18"/>
      <c r="TN53" s="18"/>
      <c r="TO53" s="18"/>
      <c r="TP53" s="18"/>
      <c r="TQ53" s="18"/>
      <c r="TR53" s="18"/>
      <c r="TS53" s="18"/>
      <c r="TT53" s="18"/>
      <c r="TU53" s="18"/>
      <c r="TV53" s="18"/>
      <c r="TW53" s="18"/>
      <c r="TX53" s="18"/>
      <c r="TY53" s="18"/>
      <c r="TZ53" s="18"/>
      <c r="UA53" s="18"/>
      <c r="UB53" s="18"/>
      <c r="UC53" s="18"/>
      <c r="UD53" s="18"/>
      <c r="UE53" s="18"/>
      <c r="UF53" s="18"/>
      <c r="UG53" s="18"/>
      <c r="UH53" s="18"/>
      <c r="UI53" s="18"/>
      <c r="UJ53" s="18"/>
      <c r="UK53" s="18"/>
      <c r="UL53" s="18"/>
      <c r="UM53" s="18"/>
      <c r="UN53" s="18"/>
      <c r="UO53" s="18"/>
      <c r="UP53" s="18"/>
      <c r="UQ53" s="18"/>
      <c r="UR53" s="18"/>
      <c r="US53" s="18"/>
      <c r="UT53" s="18"/>
      <c r="UU53" s="18"/>
      <c r="UV53" s="18"/>
      <c r="UW53" s="18"/>
      <c r="UX53" s="18"/>
      <c r="UY53" s="18"/>
      <c r="UZ53" s="18"/>
      <c r="VA53" s="18"/>
      <c r="VB53" s="18"/>
      <c r="VC53" s="18"/>
      <c r="VD53" s="18"/>
      <c r="VE53" s="18"/>
      <c r="VF53" s="18"/>
      <c r="VG53" s="18"/>
      <c r="VH53" s="18"/>
      <c r="VI53" s="18"/>
      <c r="VJ53" s="18"/>
      <c r="VK53" s="18"/>
      <c r="VL53" s="18"/>
      <c r="VM53" s="18"/>
      <c r="VN53" s="18"/>
      <c r="VO53" s="18"/>
      <c r="VP53" s="18"/>
      <c r="VQ53" s="18"/>
      <c r="VR53" s="18"/>
      <c r="VS53" s="18"/>
      <c r="VT53" s="18"/>
      <c r="VU53" s="18"/>
      <c r="VV53" s="18"/>
      <c r="VW53" s="18"/>
      <c r="VX53" s="18"/>
      <c r="VY53" s="18"/>
      <c r="VZ53" s="18"/>
      <c r="WA53" s="18"/>
      <c r="WB53" s="18"/>
      <c r="WC53" s="18"/>
      <c r="WD53" s="18"/>
      <c r="WE53" s="18"/>
      <c r="WF53" s="18"/>
      <c r="WG53" s="18"/>
      <c r="WH53" s="18"/>
      <c r="WI53" s="18"/>
      <c r="WJ53" s="18"/>
      <c r="WK53" s="18"/>
      <c r="WL53" s="18"/>
      <c r="WM53" s="18"/>
      <c r="WN53" s="18"/>
      <c r="WO53" s="18"/>
      <c r="WP53" s="18"/>
      <c r="WQ53" s="18"/>
      <c r="WR53" s="18"/>
      <c r="WS53" s="18"/>
      <c r="WT53" s="18"/>
      <c r="WU53" s="18"/>
      <c r="WV53" s="18"/>
      <c r="WW53" s="18"/>
      <c r="WX53" s="18"/>
      <c r="WY53" s="18"/>
      <c r="WZ53" s="18"/>
      <c r="XA53" s="18"/>
      <c r="XB53" s="18"/>
      <c r="XC53" s="18"/>
      <c r="XD53" s="18"/>
      <c r="XE53" s="18"/>
      <c r="XF53" s="18"/>
      <c r="XG53" s="18"/>
      <c r="XH53" s="18"/>
      <c r="XI53" s="18"/>
      <c r="XJ53" s="18"/>
      <c r="XK53" s="18"/>
      <c r="XL53" s="18"/>
      <c r="XM53" s="18"/>
      <c r="XN53" s="18"/>
      <c r="XO53" s="18"/>
      <c r="XP53" s="18"/>
      <c r="XQ53" s="18"/>
      <c r="XR53" s="18"/>
      <c r="XS53" s="18"/>
      <c r="XT53" s="18"/>
      <c r="XU53" s="18"/>
      <c r="XV53" s="18"/>
      <c r="XW53" s="18"/>
      <c r="XX53" s="18"/>
      <c r="XY53" s="18"/>
      <c r="XZ53" s="18"/>
      <c r="YA53" s="18"/>
      <c r="YB53" s="18"/>
      <c r="YC53" s="18"/>
      <c r="YD53" s="18"/>
      <c r="YE53" s="18"/>
      <c r="YF53" s="18"/>
      <c r="YG53" s="18"/>
      <c r="YH53" s="18"/>
      <c r="YI53" s="18"/>
      <c r="YJ53" s="18"/>
      <c r="YK53" s="18"/>
      <c r="YL53" s="18"/>
      <c r="YM53" s="18"/>
      <c r="YN53" s="18"/>
      <c r="YO53" s="18"/>
      <c r="YP53" s="18"/>
      <c r="YQ53" s="18"/>
      <c r="YR53" s="18"/>
      <c r="YS53" s="18"/>
      <c r="YT53" s="18"/>
      <c r="YU53" s="18"/>
      <c r="YV53" s="18"/>
      <c r="YW53" s="18"/>
      <c r="YX53" s="18"/>
      <c r="YY53" s="18"/>
      <c r="YZ53" s="18"/>
      <c r="ZA53" s="18"/>
      <c r="ZB53" s="18"/>
      <c r="ZC53" s="18"/>
      <c r="ZD53" s="18"/>
      <c r="ZE53" s="18"/>
      <c r="ZF53" s="18"/>
      <c r="ZG53" s="18"/>
      <c r="ZH53" s="18"/>
      <c r="ZI53" s="18"/>
      <c r="ZJ53" s="18"/>
      <c r="ZK53" s="18"/>
      <c r="ZL53" s="18"/>
      <c r="ZM53" s="18"/>
      <c r="ZN53" s="18"/>
      <c r="ZO53" s="18"/>
      <c r="ZP53" s="18"/>
      <c r="ZQ53" s="18"/>
      <c r="ZR53" s="18"/>
      <c r="ZS53" s="18"/>
      <c r="ZT53" s="18"/>
      <c r="ZU53" s="18"/>
      <c r="ZV53" s="18"/>
      <c r="ZW53" s="18"/>
      <c r="ZX53" s="18"/>
      <c r="ZY53" s="18"/>
      <c r="ZZ53" s="18"/>
      <c r="AAA53" s="18"/>
      <c r="AAB53" s="18"/>
      <c r="AAC53" s="18"/>
      <c r="AAD53" s="18"/>
      <c r="AAE53" s="18"/>
      <c r="AAF53" s="18"/>
      <c r="AAG53" s="18"/>
      <c r="AAH53" s="18"/>
      <c r="AAI53" s="18"/>
      <c r="AAJ53" s="18"/>
      <c r="AAK53" s="18"/>
      <c r="AAL53" s="18"/>
      <c r="AAM53" s="18"/>
      <c r="AAN53" s="18"/>
      <c r="AAO53" s="18"/>
      <c r="AAP53" s="18"/>
      <c r="AAQ53" s="18"/>
      <c r="AAR53" s="18"/>
      <c r="AAS53" s="18"/>
      <c r="AAT53" s="18"/>
      <c r="AAU53" s="18"/>
      <c r="AAV53" s="18"/>
      <c r="AAW53" s="18"/>
      <c r="AAX53" s="18"/>
      <c r="AAY53" s="18"/>
      <c r="AAZ53" s="18"/>
      <c r="ABA53" s="18"/>
      <c r="ABB53" s="18"/>
      <c r="ABC53" s="18"/>
      <c r="ABD53" s="18"/>
      <c r="ABE53" s="18"/>
      <c r="ABF53" s="18"/>
      <c r="ABG53" s="18"/>
      <c r="ABH53" s="18"/>
      <c r="ABI53" s="18"/>
      <c r="ABJ53" s="18"/>
      <c r="ABK53" s="18"/>
      <c r="ABL53" s="18"/>
      <c r="ABM53" s="18"/>
      <c r="ABN53" s="18"/>
      <c r="ABO53" s="18"/>
      <c r="ABP53" s="18"/>
      <c r="ABQ53" s="18"/>
      <c r="ABR53" s="18"/>
      <c r="ABS53" s="18"/>
      <c r="ABT53" s="18"/>
      <c r="ABU53" s="18"/>
      <c r="ABV53" s="18"/>
      <c r="ABW53" s="18"/>
      <c r="ABX53" s="18"/>
      <c r="ABY53" s="18"/>
      <c r="ABZ53" s="18"/>
      <c r="ACA53" s="18"/>
      <c r="ACB53" s="18"/>
      <c r="ACC53" s="18"/>
      <c r="ACD53" s="18"/>
      <c r="ACE53" s="18"/>
      <c r="ACF53" s="18"/>
      <c r="ACG53" s="18"/>
      <c r="ACH53" s="18"/>
      <c r="ACI53" s="18"/>
      <c r="ACJ53" s="18"/>
      <c r="ACK53" s="18"/>
      <c r="ACL53" s="18"/>
      <c r="ACM53" s="18"/>
      <c r="ACN53" s="18"/>
      <c r="ACO53" s="18"/>
      <c r="ACP53" s="18"/>
      <c r="ACQ53" s="18"/>
      <c r="ACR53" s="18"/>
      <c r="ACS53" s="18"/>
      <c r="ACT53" s="18"/>
      <c r="ACU53" s="18"/>
      <c r="ACV53" s="18"/>
      <c r="ACW53" s="18"/>
      <c r="ACX53" s="18"/>
      <c r="ACY53" s="18"/>
      <c r="ACZ53" s="18"/>
      <c r="ADA53" s="18"/>
      <c r="ADB53" s="18"/>
      <c r="ADC53" s="18"/>
      <c r="ADD53" s="18"/>
      <c r="ADE53" s="18"/>
      <c r="ADF53" s="18"/>
      <c r="ADG53" s="18"/>
      <c r="ADH53" s="18"/>
      <c r="ADI53" s="18"/>
      <c r="ADJ53" s="18"/>
      <c r="ADK53" s="18"/>
      <c r="ADL53" s="18"/>
      <c r="ADM53" s="18"/>
      <c r="ADN53" s="18"/>
      <c r="ADO53" s="18"/>
      <c r="ADP53" s="18"/>
      <c r="ADQ53" s="18"/>
      <c r="ADR53" s="18"/>
      <c r="ADS53" s="18"/>
      <c r="ADT53" s="18"/>
      <c r="ADU53" s="18"/>
      <c r="ADV53" s="18"/>
      <c r="ADW53" s="18"/>
      <c r="ADX53" s="18"/>
      <c r="ADY53" s="18"/>
      <c r="ADZ53" s="18"/>
      <c r="AEA53" s="18"/>
      <c r="AEB53" s="18"/>
      <c r="AEC53" s="18"/>
      <c r="AED53" s="18"/>
      <c r="AEE53" s="18"/>
      <c r="AEF53" s="18"/>
      <c r="AEG53" s="18"/>
      <c r="AEH53" s="18"/>
      <c r="AEI53" s="18"/>
      <c r="AEJ53" s="18"/>
      <c r="AEK53" s="18"/>
      <c r="AEL53" s="18"/>
      <c r="AEM53" s="18"/>
      <c r="AEN53" s="18"/>
      <c r="AEO53" s="18"/>
      <c r="AEP53" s="18"/>
      <c r="AEQ53" s="18"/>
      <c r="AER53" s="18"/>
      <c r="AES53" s="18"/>
      <c r="AET53" s="18"/>
      <c r="AEU53" s="18"/>
      <c r="AEV53" s="18"/>
      <c r="AEW53" s="18"/>
      <c r="AEX53" s="18"/>
      <c r="AEY53" s="18"/>
      <c r="AEZ53" s="18"/>
      <c r="AFA53" s="18"/>
      <c r="AFB53" s="18"/>
      <c r="AFC53" s="18"/>
      <c r="AFD53" s="18"/>
      <c r="AFE53" s="18"/>
      <c r="AFF53" s="18"/>
      <c r="AFG53" s="18"/>
      <c r="AFH53" s="18"/>
      <c r="AFI53" s="18"/>
      <c r="AFJ53" s="18"/>
      <c r="AFK53" s="18"/>
      <c r="AFL53" s="18"/>
      <c r="AFM53" s="18"/>
      <c r="AFN53" s="18"/>
      <c r="AFO53" s="18"/>
      <c r="AFP53" s="18"/>
      <c r="AFQ53" s="18"/>
      <c r="AFR53" s="18"/>
      <c r="AFS53" s="18"/>
      <c r="AFT53" s="18"/>
      <c r="AFU53" s="18"/>
      <c r="AFV53" s="18"/>
      <c r="AFW53" s="18"/>
    </row>
    <row r="65" spans="1:1" s="119" customFormat="1" x14ac:dyDescent="0.25">
      <c r="A65" s="154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70988-7D8B-42D8-BB83-15850E4F19A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e64e702c-48b0-48cc-a676-0c91bf018d0c"/>
    <ds:schemaRef ds:uri="9fc96dec-0070-4bf4-82b8-f1fc5f475092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Exam Questions --&gt;</vt:lpstr>
      <vt:lpstr>Q2(a)(cash flow)</vt:lpstr>
      <vt:lpstr>Q2(a)(rank)</vt:lpstr>
      <vt:lpstr>Q6(a)(i)(ii)</vt:lpstr>
      <vt:lpstr>Q6(b)(i)(ii)(iii)</vt:lpstr>
      <vt:lpstr>Q8 (c) (e)(i)</vt:lpstr>
      <vt:lpstr>Case Study Exhibits --&gt;</vt:lpstr>
      <vt:lpstr>Big Ben Inc St 1.5 </vt:lpstr>
      <vt:lpstr>Big Ben BS 1.5</vt:lpstr>
      <vt:lpstr>Lyon Sect 2.11</vt:lpstr>
      <vt:lpstr>SLIC 4.10 Total</vt:lpstr>
      <vt:lpstr>SLIC 4.14 Pens Val</vt:lpstr>
      <vt:lpstr>SLIC 4.14 Pens Recon</vt:lpstr>
      <vt:lpstr>SLIC 4.14 Pens Svc</vt:lpstr>
      <vt:lpstr>SLIC 4.14 Pens CF</vt:lpstr>
      <vt:lpstr>AHA 5.15 Total</vt:lpstr>
      <vt:lpstr>AHA 5.18 Pens Assets</vt:lpstr>
      <vt:lpstr>AHA 5.18 Pens Val</vt:lpstr>
      <vt:lpstr>AHA 5.18 Pens Acctg</vt:lpstr>
      <vt:lpstr>AHA 5.18 Pens Recon</vt:lpstr>
      <vt:lpstr>AHA 5.18 Pens Svc</vt:lpstr>
      <vt:lpstr>AHA 5.18 Pens 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2019-04-11T00:37:29Z</cp:lastPrinted>
  <dcterms:created xsi:type="dcterms:W3CDTF">2017-02-06T22:20:22Z</dcterms:created>
  <dcterms:modified xsi:type="dcterms:W3CDTF">2022-10-04T21:18:28Z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